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91" windowWidth="14625" windowHeight="101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<sst xmlns="http://schemas.openxmlformats.org/spreadsheetml/2006/main" count="1398" uniqueCount="1327">
  <si>
    <t>Nom de Club</t>
  </si>
  <si>
    <t>Clubnaam</t>
  </si>
  <si>
    <t>W.A.K. (Wandelclub Al Kontent)</t>
  </si>
  <si>
    <t>Velodroomvrienden Moorslede</t>
  </si>
  <si>
    <t>Date</t>
  </si>
  <si>
    <t>Datum tocht</t>
  </si>
  <si>
    <t>SAMENVATTING</t>
  </si>
  <si>
    <t>V.W.F.</t>
  </si>
  <si>
    <t>V.V.R.S.</t>
  </si>
  <si>
    <t xml:space="preserve">AKTIVIA </t>
  </si>
  <si>
    <t>F.F.B.M.P.</t>
  </si>
  <si>
    <t>V.G.D.S.</t>
  </si>
  <si>
    <t>Individuelen - Individuels</t>
  </si>
  <si>
    <t>Blanco+ontbrekend / manquant-inconnu</t>
  </si>
  <si>
    <t>Andere Belgische clubs / Autre clubs Belge</t>
  </si>
  <si>
    <t xml:space="preserve">TOTAAL </t>
  </si>
  <si>
    <t>Antwerpen</t>
  </si>
  <si>
    <t>#deeln</t>
  </si>
  <si>
    <t># tocht</t>
  </si>
  <si>
    <t xml:space="preserve">A 001 </t>
  </si>
  <si>
    <t>WSV Mol</t>
  </si>
  <si>
    <t xml:space="preserve">A 005 </t>
  </si>
  <si>
    <t>AWSV Turnhout</t>
  </si>
  <si>
    <t>A 006</t>
  </si>
  <si>
    <t>Bosgeuzen Voorkempen</t>
  </si>
  <si>
    <t>A 007</t>
  </si>
  <si>
    <t>WSV Club 76 Merksem</t>
  </si>
  <si>
    <t>A 011</t>
  </si>
  <si>
    <t>WSV Beekakkers Beerse</t>
  </si>
  <si>
    <t>A 012</t>
  </si>
  <si>
    <t>WSV Schelle</t>
  </si>
  <si>
    <t>A 013</t>
  </si>
  <si>
    <t>Kleitrappers Terhagen</t>
  </si>
  <si>
    <t xml:space="preserve">A 017 </t>
  </si>
  <si>
    <t>Ranstuilen Ranst</t>
  </si>
  <si>
    <t xml:space="preserve">A 018 </t>
  </si>
  <si>
    <t>t Beerke Beerse</t>
  </si>
  <si>
    <t>A 023</t>
  </si>
  <si>
    <t>Wandelvriendenkring Puurs</t>
  </si>
  <si>
    <t>A 026</t>
  </si>
  <si>
    <t>Herentalse Wandelclub</t>
  </si>
  <si>
    <t>A 029</t>
  </si>
  <si>
    <t>WSV De Voskes Vosselaar</t>
  </si>
  <si>
    <t>A 031</t>
  </si>
  <si>
    <t>Sinjorenstappers Wilrijk</t>
  </si>
  <si>
    <t>A 033</t>
  </si>
  <si>
    <t>WSV Dauwstappers Edegem</t>
  </si>
  <si>
    <t>A 035</t>
  </si>
  <si>
    <t>St.-Michielstappers Brecht</t>
  </si>
  <si>
    <t>A 037</t>
  </si>
  <si>
    <t>WSV Neteland Duffel</t>
  </si>
  <si>
    <t>A 038</t>
  </si>
  <si>
    <t>Noorderkempen Hoogstraten</t>
  </si>
  <si>
    <t>A 042</t>
  </si>
  <si>
    <t>A 044</t>
  </si>
  <si>
    <t>Zandstappers Wechelderzande</t>
  </si>
  <si>
    <t>A 045</t>
  </si>
  <si>
    <t>WSV Berchlaer</t>
  </si>
  <si>
    <t>A 046</t>
  </si>
  <si>
    <t>Bavostappers Zittaart</t>
  </si>
  <si>
    <t>A 047</t>
  </si>
  <si>
    <t>WK Noordergouw Brasschaat</t>
  </si>
  <si>
    <t>A 050</t>
  </si>
  <si>
    <t>Pompoenstappers Kasterlee</t>
  </si>
  <si>
    <t>A 051</t>
  </si>
  <si>
    <t>Volksfeestenstappers Rumst</t>
  </si>
  <si>
    <t>A 052</t>
  </si>
  <si>
    <t>KWB Poederlee</t>
  </si>
  <si>
    <t>A 053</t>
  </si>
  <si>
    <t>De Wiekevorstse Stappers</t>
  </si>
  <si>
    <t>A 055</t>
  </si>
  <si>
    <t>De Korhoenstappers Oud-Turnhout</t>
  </si>
  <si>
    <t>A 056</t>
  </si>
  <si>
    <t>Wijtschotduvels Schoten</t>
  </si>
  <si>
    <t>A 057</t>
  </si>
  <si>
    <t>Vosbergstappers Rumst</t>
  </si>
  <si>
    <t>A 058</t>
  </si>
  <si>
    <t>WC Gedoviba Olen</t>
  </si>
  <si>
    <t>A 059</t>
  </si>
  <si>
    <t>WSV  IVAS Itegem</t>
  </si>
  <si>
    <t>A 060</t>
  </si>
  <si>
    <t>D.R.W. Weelde</t>
  </si>
  <si>
    <t>A 061</t>
  </si>
  <si>
    <t>De Rode Stappers Olen</t>
  </si>
  <si>
    <t>A 062</t>
  </si>
  <si>
    <t>A 063</t>
  </si>
  <si>
    <t>A 064</t>
  </si>
  <si>
    <t>A 065</t>
  </si>
  <si>
    <t>A 000</t>
  </si>
  <si>
    <t>APWC</t>
  </si>
  <si>
    <t xml:space="preserve">Totaal Antwerpen </t>
  </si>
  <si>
    <t>Vlaams-Brabant</t>
  </si>
  <si>
    <t>B 001</t>
  </si>
  <si>
    <t>De Leeuwerik Landen</t>
  </si>
  <si>
    <t>B 002</t>
  </si>
  <si>
    <t>Halewijn Zoutleeuw</t>
  </si>
  <si>
    <t>B 005</t>
  </si>
  <si>
    <t>WSP Heverlee</t>
  </si>
  <si>
    <t>B 006</t>
  </si>
  <si>
    <t>WSC Langdorp</t>
  </si>
  <si>
    <t>B 013</t>
  </si>
  <si>
    <t>K.V.R.Vlaams Brabant</t>
  </si>
  <si>
    <t>B 021</t>
  </si>
  <si>
    <t>Trip-Trap Kumtich</t>
  </si>
  <si>
    <t>B 022</t>
  </si>
  <si>
    <t>De Zennetrotters Eppegem</t>
  </si>
  <si>
    <t>B 023</t>
  </si>
  <si>
    <t>Wit-Blauw Scherpenheuvel</t>
  </si>
  <si>
    <t>B 025</t>
  </si>
  <si>
    <t>IJsetrippers Overijse</t>
  </si>
  <si>
    <t>B 028</t>
  </si>
  <si>
    <t>Wandelclub St.-Pieters-Leeuw</t>
  </si>
  <si>
    <t>B 030</t>
  </si>
  <si>
    <t>Den Engel Leuven</t>
  </si>
  <si>
    <t>B 031</t>
  </si>
  <si>
    <t>WSV Leuven</t>
  </si>
  <si>
    <t>B 036</t>
  </si>
  <si>
    <t>Globetrotters Hageland</t>
  </si>
  <si>
    <t>B 037</t>
  </si>
  <si>
    <t>Vriendenkring Para-Commando</t>
  </si>
  <si>
    <t>B 039</t>
  </si>
  <si>
    <t>De Horizonstappers  Lubbeek</t>
  </si>
  <si>
    <t>B 041</t>
  </si>
  <si>
    <t>Sporton Deurne-Diest</t>
  </si>
  <si>
    <t>B 042</t>
  </si>
  <si>
    <t>WK Werchter</t>
  </si>
  <si>
    <t>B 044</t>
  </si>
  <si>
    <t>De Grashoppers Keiberg</t>
  </si>
  <si>
    <t>B 045</t>
  </si>
  <si>
    <t>15e Wing Melsbroek</t>
  </si>
  <si>
    <t>B 046</t>
  </si>
  <si>
    <t>Manke Fiel Asse</t>
  </si>
  <si>
    <t>B 049</t>
  </si>
  <si>
    <t>VOS Schaffen</t>
  </si>
  <si>
    <t>B 050</t>
  </si>
  <si>
    <t>Boutersem Sportief</t>
  </si>
  <si>
    <t>B 051</t>
  </si>
  <si>
    <t>Toekers Bunsbeek</t>
  </si>
  <si>
    <t>B 054</t>
  </si>
  <si>
    <t>Lustige Stappers Langdorp</t>
  </si>
  <si>
    <t>B 061</t>
  </si>
  <si>
    <t>De Lustige Wandelaars Merchtem</t>
  </si>
  <si>
    <t>B 063</t>
  </si>
  <si>
    <t>B 064</t>
  </si>
  <si>
    <t>B 000</t>
  </si>
  <si>
    <t>BPWC</t>
  </si>
  <si>
    <t>Totaal Vlaams-Brabant</t>
  </si>
  <si>
    <t>Limburg</t>
  </si>
  <si>
    <t>L 006</t>
  </si>
  <si>
    <t>Heikneuters Genk</t>
  </si>
  <si>
    <t>L 021</t>
  </si>
  <si>
    <t>De Trotters Hasselt</t>
  </si>
  <si>
    <t>L 023</t>
  </si>
  <si>
    <t>Wandelend Paal</t>
  </si>
  <si>
    <t>L 039</t>
  </si>
  <si>
    <t>De Loonse Tsjaffeleers</t>
  </si>
  <si>
    <t>L 042</t>
  </si>
  <si>
    <t>S.U.S.T. Lillo</t>
  </si>
  <si>
    <t>L 050</t>
  </si>
  <si>
    <t>De Strooplekkers Borgloon</t>
  </si>
  <si>
    <t>L 066</t>
  </si>
  <si>
    <t>Horizon Donk</t>
  </si>
  <si>
    <t>L 071</t>
  </si>
  <si>
    <t>T.O.S. Post Hasselt</t>
  </si>
  <si>
    <t>L 072</t>
  </si>
  <si>
    <t>De Mijnlamp Beringen-Mijn</t>
  </si>
  <si>
    <t>L 080</t>
  </si>
  <si>
    <t>De Demerstappers Bilzen</t>
  </si>
  <si>
    <t xml:space="preserve">L 082 </t>
  </si>
  <si>
    <t>De Rommelaar Hoeselt</t>
  </si>
  <si>
    <t>L 083</t>
  </si>
  <si>
    <t>10 W Tac Kleine Brogel</t>
  </si>
  <si>
    <t>L 087</t>
  </si>
  <si>
    <t>De Lummense Dalmatiërs</t>
  </si>
  <si>
    <t>L 088</t>
  </si>
  <si>
    <t>Wandelclub Mondpaco Ham</t>
  </si>
  <si>
    <t>L 091</t>
  </si>
  <si>
    <t>L 092</t>
  </si>
  <si>
    <t>L 093</t>
  </si>
  <si>
    <t>L 000</t>
  </si>
  <si>
    <t>LPWC</t>
  </si>
  <si>
    <t>Totaal Limburg</t>
  </si>
  <si>
    <t>Oost-Vlaanderen</t>
  </si>
  <si>
    <t>O 001</t>
  </si>
  <si>
    <t>Belg.Ned. Wandelverbroedering</t>
  </si>
  <si>
    <t>O 002</t>
  </si>
  <si>
    <t>O 003</t>
  </si>
  <si>
    <t>Totaal Oost-Vlaanderen</t>
  </si>
  <si>
    <t>TOTAAL V.W.F.</t>
  </si>
  <si>
    <t>VA 101</t>
  </si>
  <si>
    <t>Harmoniestappers</t>
  </si>
  <si>
    <t>VA 103</t>
  </si>
  <si>
    <t>De Vredezonen Meerhout</t>
  </si>
  <si>
    <t>VA 104</t>
  </si>
  <si>
    <t>VA 105</t>
  </si>
  <si>
    <t>VA 106</t>
  </si>
  <si>
    <t>VB 007</t>
  </si>
  <si>
    <t>Tervuren-Bos</t>
  </si>
  <si>
    <t>VB 017</t>
  </si>
  <si>
    <t>Paradijske Bertem</t>
  </si>
  <si>
    <t>VB 018</t>
  </si>
  <si>
    <t>Bollekens Rotselaar</t>
  </si>
  <si>
    <t>VB 027</t>
  </si>
  <si>
    <t>Tornado Boortmeerbeek</t>
  </si>
  <si>
    <t>VB 043</t>
  </si>
  <si>
    <t>WSV Holsbeek</t>
  </si>
  <si>
    <t>VB 101</t>
  </si>
  <si>
    <t>Old Time Stappers Veltem</t>
  </si>
  <si>
    <t>VB 102</t>
  </si>
  <si>
    <t>Zombies Wijgmaal</t>
  </si>
  <si>
    <t>VB 103</t>
  </si>
  <si>
    <t>De Wegwijzer</t>
  </si>
  <si>
    <t>VB 104</t>
  </si>
  <si>
    <t>VB 105</t>
  </si>
  <si>
    <t>VB 106</t>
  </si>
  <si>
    <t>VL 001</t>
  </si>
  <si>
    <t>OK 50 Zonhoven</t>
  </si>
  <si>
    <t>VL 003</t>
  </si>
  <si>
    <t>De Sparrentrippers Lanaken</t>
  </si>
  <si>
    <t>VL 008</t>
  </si>
  <si>
    <t>Rust Roest Maaseik</t>
  </si>
  <si>
    <t>VL 012</t>
  </si>
  <si>
    <t>Bokkenrijders Overpelt</t>
  </si>
  <si>
    <t>VL 014</t>
  </si>
  <si>
    <t>De Rakkers Hasselt</t>
  </si>
  <si>
    <t>VL 017</t>
  </si>
  <si>
    <t>WSV Zutendaal</t>
  </si>
  <si>
    <t>VL 019</t>
  </si>
  <si>
    <t>VL 027</t>
  </si>
  <si>
    <t>De Dragonders Hasselt</t>
  </si>
  <si>
    <t>VL 028</t>
  </si>
  <si>
    <t>Aviat St.-Truiden</t>
  </si>
  <si>
    <t>VL 029</t>
  </si>
  <si>
    <t>Postwandelclub Dilsen</t>
  </si>
  <si>
    <t>VL 032</t>
  </si>
  <si>
    <t>Dommeltrippers Neerpelt</t>
  </si>
  <si>
    <t>VL 034</t>
  </si>
  <si>
    <t>Wellense Bokkenrijders</t>
  </si>
  <si>
    <t>VL 036</t>
  </si>
  <si>
    <t>Sport + Kinrooi</t>
  </si>
  <si>
    <t>VL 038</t>
  </si>
  <si>
    <t>Anjertrippers Hechtel-Eksel</t>
  </si>
  <si>
    <t>VL 040</t>
  </si>
  <si>
    <t>De Grevenbroekers Hamont</t>
  </si>
  <si>
    <t>VL 041</t>
  </si>
  <si>
    <t>Torenvrienden Oostham</t>
  </si>
  <si>
    <t>VL 043</t>
  </si>
  <si>
    <t>Milieu 2000 Lommel</t>
  </si>
  <si>
    <t>VL 044</t>
  </si>
  <si>
    <t>Blijf Jong Genebos</t>
  </si>
  <si>
    <t>VL 045</t>
  </si>
  <si>
    <t>Schoverik Diepenbeek</t>
  </si>
  <si>
    <t>VL 047</t>
  </si>
  <si>
    <t>Heikrekels Maasmechelen</t>
  </si>
  <si>
    <t>VL 048</t>
  </si>
  <si>
    <t>Bosdravers Eksel</t>
  </si>
  <si>
    <t>VL 049</t>
  </si>
  <si>
    <t>Boskabouters Opglabbeek</t>
  </si>
  <si>
    <t>VL 051</t>
  </si>
  <si>
    <t>WPG Beringen</t>
  </si>
  <si>
    <t>VL 052</t>
  </si>
  <si>
    <t>Tongerse Wandelvrienden</t>
  </si>
  <si>
    <t>VL 055</t>
  </si>
  <si>
    <t>Donderslagtrippers Meeuwen</t>
  </si>
  <si>
    <t>VL 056</t>
  </si>
  <si>
    <t>WSV Gruitrode</t>
  </si>
  <si>
    <t>VL 057</t>
  </si>
  <si>
    <t>Gelliker Galliaren</t>
  </si>
  <si>
    <t>VL 061</t>
  </si>
  <si>
    <t>Torenkruiers Bocholt</t>
  </si>
  <si>
    <t>VL 064</t>
  </si>
  <si>
    <t>Heikabouters As</t>
  </si>
  <si>
    <t>VL 065</t>
  </si>
  <si>
    <t>Iris Kortessem</t>
  </si>
  <si>
    <t>VL 067</t>
  </si>
  <si>
    <t>Vitales Hoeselt</t>
  </si>
  <si>
    <t>VL 069</t>
  </si>
  <si>
    <t>Wandel Mee Breughel</t>
  </si>
  <si>
    <t>VL 070</t>
  </si>
  <si>
    <t>Berg en Bos 's Gravenvoeren</t>
  </si>
  <si>
    <t>VL 073</t>
  </si>
  <si>
    <t>Hazewind Riemst</t>
  </si>
  <si>
    <t>VL 077</t>
  </si>
  <si>
    <t>Zutendaalse Hartevrienden</t>
  </si>
  <si>
    <t>VL 081</t>
  </si>
  <si>
    <t>WSV Winterslag</t>
  </si>
  <si>
    <t>VL 102</t>
  </si>
  <si>
    <t>WSV Eurek@ Bilzen</t>
  </si>
  <si>
    <t>VL 104</t>
  </si>
  <si>
    <t>Jo-ne Vijlen</t>
  </si>
  <si>
    <t>VL 106</t>
  </si>
  <si>
    <t>Partnerwalk Tongeren</t>
  </si>
  <si>
    <t>VL 108</t>
  </si>
  <si>
    <t>VL 109</t>
  </si>
  <si>
    <t>WSV 't Weyerke</t>
  </si>
  <si>
    <t>VL 110</t>
  </si>
  <si>
    <t>VO 102</t>
  </si>
  <si>
    <t>De Mosselstappers</t>
  </si>
  <si>
    <t>VO 103</t>
  </si>
  <si>
    <t>TOTAAL  V.V.R.S.</t>
  </si>
  <si>
    <t>AKTIVIA</t>
  </si>
  <si>
    <t>o 003</t>
  </si>
  <si>
    <t>W.S.V. De Lachende Wandelaars Aalter vzw</t>
  </si>
  <si>
    <t>w 008</t>
  </si>
  <si>
    <t>vzw Wandelclub De Duintrappers Westende</t>
  </si>
  <si>
    <t>w 009</t>
  </si>
  <si>
    <t>o 010</t>
  </si>
  <si>
    <t>W.S.V. Wetteren</t>
  </si>
  <si>
    <t>w 011</t>
  </si>
  <si>
    <t>W.S.V. De Keignaerttrippers Oostende vzw</t>
  </si>
  <si>
    <t>w 012</t>
  </si>
  <si>
    <t>W.S.K. Marke vzw</t>
  </si>
  <si>
    <t>a 018</t>
  </si>
  <si>
    <t>Wandelclub Kadee Bornem</t>
  </si>
  <si>
    <t>a 020</t>
  </si>
  <si>
    <t>W.S V. Olympic Deurne</t>
  </si>
  <si>
    <t>w 024</t>
  </si>
  <si>
    <t>Internationale Tweedaagse Blankenberge vzw</t>
  </si>
  <si>
    <t>o 025</t>
  </si>
  <si>
    <t>Wandelclub De Lachende Klomp Nieuwkerken-Waas</t>
  </si>
  <si>
    <t>o 029</t>
  </si>
  <si>
    <t>Roosenberg Wandelklub Waasmunster</t>
  </si>
  <si>
    <t>b 033</t>
  </si>
  <si>
    <t>Singelwandelaars Strombeek-Bever</t>
  </si>
  <si>
    <t>o 034</t>
  </si>
  <si>
    <t>Omloop Kluisbergen vzw</t>
  </si>
  <si>
    <t>b 038</t>
  </si>
  <si>
    <t>De Pajotten Hekelgem</t>
  </si>
  <si>
    <t>o 040</t>
  </si>
  <si>
    <t>W.S.V. 't Hoeksken Hamme</t>
  </si>
  <si>
    <t>a 056</t>
  </si>
  <si>
    <t>Merksemse Wandelclub De Stroboeren vzw</t>
  </si>
  <si>
    <t>w 059</t>
  </si>
  <si>
    <t>Godelievestappers Ruddervoorde vzw</t>
  </si>
  <si>
    <t>w 061</t>
  </si>
  <si>
    <t>W.S.V. Wervik</t>
  </si>
  <si>
    <t>o 063</t>
  </si>
  <si>
    <t>W.S.V. De Kadees Aalst</t>
  </si>
  <si>
    <t>o 065</t>
  </si>
  <si>
    <t>KKRO Gent vzw Mars Leger-Natie</t>
  </si>
  <si>
    <t>w 072</t>
  </si>
  <si>
    <t>WNZB Knokke-Heist vzw</t>
  </si>
  <si>
    <t>a 076</t>
  </si>
  <si>
    <t>Wandelclub Kwik Bornem</t>
  </si>
  <si>
    <t>w 078</t>
  </si>
  <si>
    <t>Drevetrotters Zonnebeke</t>
  </si>
  <si>
    <t>o 082</t>
  </si>
  <si>
    <t>W.S.V. Baasrode</t>
  </si>
  <si>
    <t>o 084</t>
  </si>
  <si>
    <t>Wandelclub Reigerstappers Vinderhoute vzw</t>
  </si>
  <si>
    <t>o 087</t>
  </si>
  <si>
    <t>W.S.V. De Sportvrienden vzw</t>
  </si>
  <si>
    <t>w 089</t>
  </si>
  <si>
    <t>Heuvellandstappers</t>
  </si>
  <si>
    <t>o 091</t>
  </si>
  <si>
    <t>Postiljon Wandelclub Merelbeke vzw</t>
  </si>
  <si>
    <t>a 093</t>
  </si>
  <si>
    <t>W.S.V. Ibis Puurs vzw</t>
  </si>
  <si>
    <t>b 096</t>
  </si>
  <si>
    <t>W.S.V.'t Fluitekruid Wolvertem</t>
  </si>
  <si>
    <t>w 100</t>
  </si>
  <si>
    <t>WSJV Nacht van Vlaanderen Torhout V.Z.W</t>
  </si>
  <si>
    <t>o 103</t>
  </si>
  <si>
    <t>Florastappers Gent vzw</t>
  </si>
  <si>
    <t>o 105</t>
  </si>
  <si>
    <t>Scheldestappers Zingem</t>
  </si>
  <si>
    <t>o 107</t>
  </si>
  <si>
    <t>Dwars door Brakel</t>
  </si>
  <si>
    <t>a 110</t>
  </si>
  <si>
    <t>De Vaartlandstappers</t>
  </si>
  <si>
    <t>b 114</t>
  </si>
  <si>
    <t>Wandelclub De Marktrotters Herne vzw</t>
  </si>
  <si>
    <t>o 116</t>
  </si>
  <si>
    <t>De Wase Steinbockvrienden St.-Niklaas</t>
  </si>
  <si>
    <t>o 120</t>
  </si>
  <si>
    <t>W.S.V. Buitenbeentjes Landegem</t>
  </si>
  <si>
    <t>w 127</t>
  </si>
  <si>
    <t>Wandelclub Koekelare vzw</t>
  </si>
  <si>
    <t>a 129</t>
  </si>
  <si>
    <t>Wandelclub Opsinjoorke Mechelen</t>
  </si>
  <si>
    <t>b 130</t>
  </si>
  <si>
    <t>Wandelclub Cracks Wolvertem</t>
  </si>
  <si>
    <t>o 135</t>
  </si>
  <si>
    <t>Padstappers Geraardsbergen</t>
  </si>
  <si>
    <t>w 137</t>
  </si>
  <si>
    <t>Wandelclub Vier op een Rij Groot-Zedelgem</t>
  </si>
  <si>
    <t>b 138</t>
  </si>
  <si>
    <t>Houtheimstappers Steenokkerzeel</t>
  </si>
  <si>
    <t>o 139</t>
  </si>
  <si>
    <t>W.S.V. De Vossen Buggenhout</t>
  </si>
  <si>
    <t>o 140</t>
  </si>
  <si>
    <t>Natuurvrienden Deinze</t>
  </si>
  <si>
    <t>w 142</t>
  </si>
  <si>
    <t>De Motestappers Koekelare</t>
  </si>
  <si>
    <t>o 143</t>
  </si>
  <si>
    <t>De Kwartels Groot-Assenede</t>
  </si>
  <si>
    <t>b 147</t>
  </si>
  <si>
    <t>Wandelclub Kruikenburg</t>
  </si>
  <si>
    <t>o 149</t>
  </si>
  <si>
    <t>Wandelclub De Smokkelaars Stekene</t>
  </si>
  <si>
    <t>o 150</t>
  </si>
  <si>
    <t>W.S.V. De Reynaertstappers Belsele-Sinaai</t>
  </si>
  <si>
    <t>a 151</t>
  </si>
  <si>
    <t>Wandel Mee Ruisbroek vzw</t>
  </si>
  <si>
    <t>b 158</t>
  </si>
  <si>
    <t>De Trekplosters Zellik-Asse</t>
  </si>
  <si>
    <t>o 159</t>
  </si>
  <si>
    <t>Koninklijk Feestcomite Oosteinde</t>
  </si>
  <si>
    <t>b 161</t>
  </si>
  <si>
    <t>R.W.K. De Morgenstond Humbeek</t>
  </si>
  <si>
    <t>o 163</t>
  </si>
  <si>
    <t>W.S.V. Egmont Zottegem</t>
  </si>
  <si>
    <t>b 164</t>
  </si>
  <si>
    <t>Ochtendgloren Kapelle o/d Bos</t>
  </si>
  <si>
    <t>b 165</t>
  </si>
  <si>
    <t>Wandelclub De Parkvrienden Zaventem</t>
  </si>
  <si>
    <t>w 177</t>
  </si>
  <si>
    <t>W.J.S.V. De Brugsche Globetrotters</t>
  </si>
  <si>
    <t>w 178</t>
  </si>
  <si>
    <t>De Rustige Bos-Stappers Jabbeke</t>
  </si>
  <si>
    <t>w 180</t>
  </si>
  <si>
    <t>De Witsoone Stappers Krombeke</t>
  </si>
  <si>
    <t>o 182</t>
  </si>
  <si>
    <t>Wandelklub Temse</t>
  </si>
  <si>
    <t>a 192</t>
  </si>
  <si>
    <t>Wandelclub Kaddish</t>
  </si>
  <si>
    <t>w 194</t>
  </si>
  <si>
    <t>Organisatiecomite De 100 Km van Ieper</t>
  </si>
  <si>
    <t>o 196</t>
  </si>
  <si>
    <t>W.S.V. Land van Rhode</t>
  </si>
  <si>
    <t>o 200</t>
  </si>
  <si>
    <t>Wandelclub De Zilverdistel</t>
  </si>
  <si>
    <t>o 201</t>
  </si>
  <si>
    <t>w 202</t>
  </si>
  <si>
    <t>Feestcomite De Marollen Sijsele</t>
  </si>
  <si>
    <t>w 205</t>
  </si>
  <si>
    <t>Wandelclub De Westhoekstappers</t>
  </si>
  <si>
    <t>w 207</t>
  </si>
  <si>
    <t>Gezinswandelclub Nooit Moe Boezinge</t>
  </si>
  <si>
    <t>w 216</t>
  </si>
  <si>
    <t>Gitse Wandelclub Voetje voor Voetje</t>
  </si>
  <si>
    <t>w 217</t>
  </si>
  <si>
    <t>De 12 Uren van Lauwe</t>
  </si>
  <si>
    <t>o 218</t>
  </si>
  <si>
    <t>W.S.V. Sportraad Beveren</t>
  </si>
  <si>
    <t>w 222</t>
  </si>
  <si>
    <t>De Frisse Stappers Brugge</t>
  </si>
  <si>
    <t>a 225</t>
  </si>
  <si>
    <t>Wandelclub De Slak Leest</t>
  </si>
  <si>
    <t>o 226</t>
  </si>
  <si>
    <t>W.J.C. Denderklokjes Lebbeke</t>
  </si>
  <si>
    <t>w 229</t>
  </si>
  <si>
    <t>Kath. Ver. Voor Gehandicapten Gew. Ieper</t>
  </si>
  <si>
    <t>o 233</t>
  </si>
  <si>
    <t>Hanske de Krijger Oudenaarde</t>
  </si>
  <si>
    <t>w 245</t>
  </si>
  <si>
    <t>W.S.V. De Brigandtrotters</t>
  </si>
  <si>
    <t>b 252</t>
  </si>
  <si>
    <t>W.S.V. De Hopbelletjes Opwijk</t>
  </si>
  <si>
    <t>b 254</t>
  </si>
  <si>
    <t>Parel van het Pajottenland</t>
  </si>
  <si>
    <t>w 256</t>
  </si>
  <si>
    <t>Warden Oom Stappers</t>
  </si>
  <si>
    <t>o 257</t>
  </si>
  <si>
    <t>Groep 't Singel</t>
  </si>
  <si>
    <t>b 258</t>
  </si>
  <si>
    <t>Euraudax Belgie</t>
  </si>
  <si>
    <t>o 261</t>
  </si>
  <si>
    <t>W.S.V. Zelden Rust</t>
  </si>
  <si>
    <t>w 271</t>
  </si>
  <si>
    <t>Road Runners Torhout vzw</t>
  </si>
  <si>
    <t>w 274</t>
  </si>
  <si>
    <t>Op en Rond Tiegemberg</t>
  </si>
  <si>
    <t>w 276</t>
  </si>
  <si>
    <t>De Margriete Stappers</t>
  </si>
  <si>
    <t>o 278</t>
  </si>
  <si>
    <t>Wandelclub Roal Benti</t>
  </si>
  <si>
    <t>w 280</t>
  </si>
  <si>
    <t>Steunkring MPI Westhoek</t>
  </si>
  <si>
    <t>o 282</t>
  </si>
  <si>
    <t>Everbeekse Wandeltochten vzw</t>
  </si>
  <si>
    <t>b 286</t>
  </si>
  <si>
    <t>W.S.V. De Sluisstappers</t>
  </si>
  <si>
    <t>a 287</t>
  </si>
  <si>
    <t>Wandelclub De St.-Jansstappers</t>
  </si>
  <si>
    <t>o 294</t>
  </si>
  <si>
    <t>C.S.C. Lierde</t>
  </si>
  <si>
    <t>w 295</t>
  </si>
  <si>
    <t>Michiel Mispelonvrienden</t>
  </si>
  <si>
    <t>w 297</t>
  </si>
  <si>
    <t>vzw Vredeseilanden</t>
  </si>
  <si>
    <t>w 298</t>
  </si>
  <si>
    <t>Torhoutse Gordel</t>
  </si>
  <si>
    <t>b 300</t>
  </si>
  <si>
    <t>W.S.V. Horizon Opwijk</t>
  </si>
  <si>
    <t>w 303</t>
  </si>
  <si>
    <t>W.T.C. Nieuwpoort</t>
  </si>
  <si>
    <t>o 304</t>
  </si>
  <si>
    <t>w 305</t>
  </si>
  <si>
    <t>Blanco Jogging Vereniging Beernem</t>
  </si>
  <si>
    <t>a 310</t>
  </si>
  <si>
    <t>vzw Dodentocht - Kadee</t>
  </si>
  <si>
    <t>w 311</t>
  </si>
  <si>
    <t>vzw De Nacht</t>
  </si>
  <si>
    <t>o 313</t>
  </si>
  <si>
    <t>Durmestappers</t>
  </si>
  <si>
    <t>w 318</t>
  </si>
  <si>
    <t>Pasar Oostkamp</t>
  </si>
  <si>
    <t>o 320</t>
  </si>
  <si>
    <t>Feestkomitee - Overslag Wachtebeke</t>
  </si>
  <si>
    <t>w 323</t>
  </si>
  <si>
    <t>De Winkelse Stappers</t>
  </si>
  <si>
    <t>w 328</t>
  </si>
  <si>
    <t>W.S.V. De Colliemolen Oostnieuwkerke-Staden</t>
  </si>
  <si>
    <t>w 330</t>
  </si>
  <si>
    <t>W.S.V. De Molenstappers Ruiselede</t>
  </si>
  <si>
    <t>o 331</t>
  </si>
  <si>
    <t>K.W.B. Laarne</t>
  </si>
  <si>
    <t>w 344</t>
  </si>
  <si>
    <t>Vlaemsch Huiseke Godewaersvelde</t>
  </si>
  <si>
    <t>w 345</t>
  </si>
  <si>
    <t>De Waterhoekstappers Heestert</t>
  </si>
  <si>
    <t>w 347</t>
  </si>
  <si>
    <t>w 352</t>
  </si>
  <si>
    <t>S-Sport Wandelclub Brugge</t>
  </si>
  <si>
    <t>w 353</t>
  </si>
  <si>
    <t>Walhoevestappers Westvleteren</t>
  </si>
  <si>
    <t>b 358</t>
  </si>
  <si>
    <t>De Heidetochten Kester-Gooik</t>
  </si>
  <si>
    <t>b 360</t>
  </si>
  <si>
    <t>Halfoogstvrienden Bellingen</t>
  </si>
  <si>
    <t>w 361</t>
  </si>
  <si>
    <t>De Textieltrekkers vzw Vichte</t>
  </si>
  <si>
    <t>w 363</t>
  </si>
  <si>
    <t>Spoetnikstappers</t>
  </si>
  <si>
    <t>w 364</t>
  </si>
  <si>
    <t>De Trompe Deerlijk</t>
  </si>
  <si>
    <t>w 371</t>
  </si>
  <si>
    <t>vzw Moense Gordel</t>
  </si>
  <si>
    <t>a 372</t>
  </si>
  <si>
    <t>Wandelclub St-Amelberga</t>
  </si>
  <si>
    <t>a 375</t>
  </si>
  <si>
    <t>K.V.G. Hoogstraten</t>
  </si>
  <si>
    <t>o 376</t>
  </si>
  <si>
    <t>De Chatons Ronse</t>
  </si>
  <si>
    <t>o 379</t>
  </si>
  <si>
    <t>KFC Gavere-Asper</t>
  </si>
  <si>
    <t>o 383</t>
  </si>
  <si>
    <t>VWV De Trekvogels Boekhoute</t>
  </si>
  <si>
    <t>b 386</t>
  </si>
  <si>
    <t>Vreugdestappers Huldenberg</t>
  </si>
  <si>
    <t>w 390</t>
  </si>
  <si>
    <t>Vierdaagse van de IJzer</t>
  </si>
  <si>
    <t>w 391</t>
  </si>
  <si>
    <t>De Spartastappers Ardooie</t>
  </si>
  <si>
    <t>w 393</t>
  </si>
  <si>
    <t>De Hanestappers</t>
  </si>
  <si>
    <t>o 398</t>
  </si>
  <si>
    <t>W.V. De IJsbrekers</t>
  </si>
  <si>
    <t>w 399</t>
  </si>
  <si>
    <t>Joggingclub Beverhout</t>
  </si>
  <si>
    <t>a 402</t>
  </si>
  <si>
    <t>W.S.V. Schorrestappers</t>
  </si>
  <si>
    <t>a 404</t>
  </si>
  <si>
    <t>WSC De Blauwvoet</t>
  </si>
  <si>
    <t>l 406</t>
  </si>
  <si>
    <t>Leopold I-Stappers</t>
  </si>
  <si>
    <t>w 408</t>
  </si>
  <si>
    <t>De Streuvelsstappers</t>
  </si>
  <si>
    <t>w 409</t>
  </si>
  <si>
    <t>De Haverlostappers</t>
  </si>
  <si>
    <t>a 410</t>
  </si>
  <si>
    <t>W.S.V. De Natuurvrienden Zoersel vzw</t>
  </si>
  <si>
    <t>w 411</t>
  </si>
  <si>
    <t>De 7mijl-Stappers Moorsele</t>
  </si>
  <si>
    <t>w 412</t>
  </si>
  <si>
    <t>Kreketrekkers Kortemark</t>
  </si>
  <si>
    <t>o 414</t>
  </si>
  <si>
    <t>Comite 2000</t>
  </si>
  <si>
    <t>w 421</t>
  </si>
  <si>
    <t>De Staense Stappers</t>
  </si>
  <si>
    <t>Burchtstappers Herzele</t>
  </si>
  <si>
    <t>w 423</t>
  </si>
  <si>
    <t>Watewystappers Tielt</t>
  </si>
  <si>
    <t>a 424</t>
  </si>
  <si>
    <t>De Meepakkers</t>
  </si>
  <si>
    <t>b 427</t>
  </si>
  <si>
    <t>Lennikse Windheren</t>
  </si>
  <si>
    <t>w 429</t>
  </si>
  <si>
    <t>Brugse Metten Wandelclub</t>
  </si>
  <si>
    <t>w 434</t>
  </si>
  <si>
    <t>Palliatieve Zorg Voettocht - Pazovo</t>
  </si>
  <si>
    <t>b 436</t>
  </si>
  <si>
    <t>M.P.I. Levenslust</t>
  </si>
  <si>
    <t>b 438</t>
  </si>
  <si>
    <t>Dorpscomite Bogaarden</t>
  </si>
  <si>
    <t>w 439</t>
  </si>
  <si>
    <t>Tervaete Stappers Keiem</t>
  </si>
  <si>
    <t>o 440</t>
  </si>
  <si>
    <t>WV Voor de Wind</t>
  </si>
  <si>
    <t>o 441</t>
  </si>
  <si>
    <t>Wandelclub Op Stap door Nukerke</t>
  </si>
  <si>
    <t>w 443</t>
  </si>
  <si>
    <t>Pasar Kortemark</t>
  </si>
  <si>
    <t>o 447</t>
  </si>
  <si>
    <t>W.S.C. Klavertje Vier</t>
  </si>
  <si>
    <t>w 448</t>
  </si>
  <si>
    <t>Stap Vooruit</t>
  </si>
  <si>
    <t>w 449</t>
  </si>
  <si>
    <t>Sportraad Zuienkerke vzw</t>
  </si>
  <si>
    <t>o 450</t>
  </si>
  <si>
    <t>Boerenkrijgstappers Overmere</t>
  </si>
  <si>
    <t>b 457</t>
  </si>
  <si>
    <t>vzw Gemeenschapscentrum Wabo/Wandelen</t>
  </si>
  <si>
    <t>w 459</t>
  </si>
  <si>
    <t>Randonneurs van de Polders</t>
  </si>
  <si>
    <t>w 463</t>
  </si>
  <si>
    <t>Levenslijn Team Damme</t>
  </si>
  <si>
    <t>w 465</t>
  </si>
  <si>
    <t>Gardeboestappers</t>
  </si>
  <si>
    <t>w 469</t>
  </si>
  <si>
    <t>De Klinkerclub</t>
  </si>
  <si>
    <t>w 473</t>
  </si>
  <si>
    <t>Wandelclub Hoger op Woumen</t>
  </si>
  <si>
    <t>b 474</t>
  </si>
  <si>
    <t>Denderstappers Roosdaal</t>
  </si>
  <si>
    <t>w 477</t>
  </si>
  <si>
    <t>Het Wandelend Paard</t>
  </si>
  <si>
    <t>a 478</t>
  </si>
  <si>
    <t>Marching Team 11de Bataljon Genie</t>
  </si>
  <si>
    <t>w 480</t>
  </si>
  <si>
    <t>Rhodesstappers Kachtem</t>
  </si>
  <si>
    <t>w 485</t>
  </si>
  <si>
    <t>Presto</t>
  </si>
  <si>
    <t>o 486</t>
  </si>
  <si>
    <t>Wandelclub I.P.A. Belgie</t>
  </si>
  <si>
    <t>w 490</t>
  </si>
  <si>
    <t>w 492</t>
  </si>
  <si>
    <t>De Spiegelstappers Ieper</t>
  </si>
  <si>
    <t>w 493</t>
  </si>
  <si>
    <t>Aviflorastappers Ingelmunster</t>
  </si>
  <si>
    <t>o 494</t>
  </si>
  <si>
    <t>Wandelclub De Schooiers Wichelen vzw</t>
  </si>
  <si>
    <t>w 496</t>
  </si>
  <si>
    <t>Oostnieuwkerkse Stappers</t>
  </si>
  <si>
    <t>w 499</t>
  </si>
  <si>
    <t>Guldenbergstappers Wevelgem</t>
  </si>
  <si>
    <t>w 500</t>
  </si>
  <si>
    <t>De Curieusneuzen Pittem</t>
  </si>
  <si>
    <t>o 501</t>
  </si>
  <si>
    <t>Switchback Memorial March-Club Maldegem</t>
  </si>
  <si>
    <t>o 502</t>
  </si>
  <si>
    <t>w 504</t>
  </si>
  <si>
    <t>Bavostappers Bavikhove</t>
  </si>
  <si>
    <t>o 505</t>
  </si>
  <si>
    <t>Op Stap door het Meetjesland</t>
  </si>
  <si>
    <t>o 506</t>
  </si>
  <si>
    <t>De Marchmannekes Waarschoot</t>
  </si>
  <si>
    <t>w 507</t>
  </si>
  <si>
    <t>De Buskanters Houthulst</t>
  </si>
  <si>
    <t>w 511</t>
  </si>
  <si>
    <t>De Curieusstappers Ieper</t>
  </si>
  <si>
    <t>w 514</t>
  </si>
  <si>
    <t>Ons Erf Stappers</t>
  </si>
  <si>
    <t>b 518</t>
  </si>
  <si>
    <t>De Witloofstappers</t>
  </si>
  <si>
    <t>o 521</t>
  </si>
  <si>
    <t xml:space="preserve">HvARTS </t>
  </si>
  <si>
    <t>w 522</t>
  </si>
  <si>
    <t>Wandelclub Zwevegem-Kappaert</t>
  </si>
  <si>
    <t>w 523</t>
  </si>
  <si>
    <t>Easy Stappers</t>
  </si>
  <si>
    <t>Totaal Antwerpen</t>
  </si>
  <si>
    <t>Totaal West-Vlaanderen</t>
  </si>
  <si>
    <t>TOTAAL AKTIVIA</t>
  </si>
  <si>
    <t>Brabant-Wallon</t>
  </si>
  <si>
    <t>BBW 003</t>
  </si>
  <si>
    <t>Les Promeneurs d' Ottignies</t>
  </si>
  <si>
    <t>BBW 004</t>
  </si>
  <si>
    <t>Groupe Sportif Jauchois</t>
  </si>
  <si>
    <t>BBW 007</t>
  </si>
  <si>
    <t>Les Roses Noires Tubize</t>
  </si>
  <si>
    <t>BBW 016</t>
  </si>
  <si>
    <t>Marcheurs du Hain Braine-l'Alleud</t>
  </si>
  <si>
    <t>BBW 017</t>
  </si>
  <si>
    <t>A.M.I. Grez-Doiceau</t>
  </si>
  <si>
    <t>BBW 020</t>
  </si>
  <si>
    <t>Van Asbroeck M.T. Jette</t>
  </si>
  <si>
    <t>BBW 029</t>
  </si>
  <si>
    <t>Poluc M.T. Bruxelles</t>
  </si>
  <si>
    <t>BBW 031</t>
  </si>
  <si>
    <t>Road Runners Wavre</t>
  </si>
  <si>
    <t>BBW 032</t>
  </si>
  <si>
    <t>Police de Jette</t>
  </si>
  <si>
    <t>BBW 035</t>
  </si>
  <si>
    <t>Les Meuniers Zedrud-Lumay</t>
  </si>
  <si>
    <t>BBW 045</t>
  </si>
  <si>
    <t>Amis de l'Argentine La Hulpe</t>
  </si>
  <si>
    <t>BBW 046</t>
  </si>
  <si>
    <t>Section Marche S.T.I.B.</t>
  </si>
  <si>
    <t>BBW 048</t>
  </si>
  <si>
    <t>La Bruegelienne Bruxelles</t>
  </si>
  <si>
    <t>BBW 050</t>
  </si>
  <si>
    <t>La Godasse Rebecq</t>
  </si>
  <si>
    <t>BBW 051</t>
  </si>
  <si>
    <t>Les Guibolles Guibertines</t>
  </si>
  <si>
    <t xml:space="preserve">BBW 053 </t>
  </si>
  <si>
    <t>Police Walkers Anderlecht</t>
  </si>
  <si>
    <t>BBW 054</t>
  </si>
  <si>
    <t>BBW 055</t>
  </si>
  <si>
    <t>BBW 056</t>
  </si>
  <si>
    <t>BBW 000</t>
  </si>
  <si>
    <t>Comité Provincial</t>
  </si>
  <si>
    <t>Total Brabant-Wallon</t>
  </si>
  <si>
    <t>Hainaut</t>
  </si>
  <si>
    <t>HT 001</t>
  </si>
  <si>
    <t>Sucriers Brugelette</t>
  </si>
  <si>
    <t>HT 003</t>
  </si>
  <si>
    <t>Verdigym Flobecq</t>
  </si>
  <si>
    <t>HT 004</t>
  </si>
  <si>
    <t>Amis de la Nature Ath</t>
  </si>
  <si>
    <t>HT 006</t>
  </si>
  <si>
    <t>Ecureuil Châtelet</t>
  </si>
  <si>
    <t>HT 009</t>
  </si>
  <si>
    <t>HT 010</t>
  </si>
  <si>
    <t>Marcheurs Ransartois</t>
  </si>
  <si>
    <t>HT 011</t>
  </si>
  <si>
    <t>Marcheurs XII Marcinelle</t>
  </si>
  <si>
    <t>HT 012</t>
  </si>
  <si>
    <t>Coq d'Or Ecaussinnois</t>
  </si>
  <si>
    <t>HT 014</t>
  </si>
  <si>
    <t>Police de Jumet</t>
  </si>
  <si>
    <t>HT 018</t>
  </si>
  <si>
    <t>Val de Verne Peruwelz</t>
  </si>
  <si>
    <t>HT 019</t>
  </si>
  <si>
    <t>Gratte-Pavés Erquelinnois</t>
  </si>
  <si>
    <t>HT 023</t>
  </si>
  <si>
    <t>HT 025</t>
  </si>
  <si>
    <t>Police de Binche</t>
  </si>
  <si>
    <t>HT 026</t>
  </si>
  <si>
    <t>Marcheurs Sonégiens</t>
  </si>
  <si>
    <t>HT 028</t>
  </si>
  <si>
    <t>Marcheurs de la Sylle Bassilly</t>
  </si>
  <si>
    <t>HT 029</t>
  </si>
  <si>
    <t>Les Sans-Soucis Ghlin</t>
  </si>
  <si>
    <t>HT 031</t>
  </si>
  <si>
    <t>Tatanes Ailées Epinois</t>
  </si>
  <si>
    <t>HT 033</t>
  </si>
  <si>
    <t>Infatigables Jumet</t>
  </si>
  <si>
    <t>HT 034</t>
  </si>
  <si>
    <t>Trotteux su l'Roc Beaumont</t>
  </si>
  <si>
    <t>HT 038</t>
  </si>
  <si>
    <t>Le Marabout Gilly</t>
  </si>
  <si>
    <t>HT 043</t>
  </si>
  <si>
    <t>Les Ropieurs Mons</t>
  </si>
  <si>
    <t>HT 045</t>
  </si>
  <si>
    <t>Les Pêleux Châtelineau</t>
  </si>
  <si>
    <t>HT 046</t>
  </si>
  <si>
    <t>La Godasse Faytoise</t>
  </si>
  <si>
    <t>HT 048</t>
  </si>
  <si>
    <t>Les Roteus Waibiens Thuin</t>
  </si>
  <si>
    <t>HT 050</t>
  </si>
  <si>
    <t>Les Vaillants Acrenois</t>
  </si>
  <si>
    <t>HT 051</t>
  </si>
  <si>
    <t>Marcheurs Souvenir Leuze</t>
  </si>
  <si>
    <t>HT 053</t>
  </si>
  <si>
    <t>Les Agasses Charleroi</t>
  </si>
  <si>
    <t>HT 054</t>
  </si>
  <si>
    <t>Vias Promeneurs Lodelinsart</t>
  </si>
  <si>
    <t>HT 060</t>
  </si>
  <si>
    <t>Le Roitelet Ladeuze</t>
  </si>
  <si>
    <t>HT 061</t>
  </si>
  <si>
    <t>Police de Mons</t>
  </si>
  <si>
    <t>HT 062</t>
  </si>
  <si>
    <t>Les Trouvères d'Ellezelle</t>
  </si>
  <si>
    <t>HT 063</t>
  </si>
  <si>
    <t>Promusport Anderlues</t>
  </si>
  <si>
    <t>HT 065</t>
  </si>
  <si>
    <t>Les Aigles de Bellecourt</t>
  </si>
  <si>
    <t>HT 067</t>
  </si>
  <si>
    <t>Hurlus en Balade Mouscron</t>
  </si>
  <si>
    <t>HT 069</t>
  </si>
  <si>
    <t>Randonneurs du Haut-Escaut</t>
  </si>
  <si>
    <t>HT 070</t>
  </si>
  <si>
    <t>Saint Gabriel Maurage</t>
  </si>
  <si>
    <t>HT 071</t>
  </si>
  <si>
    <t>Les Sympas de Landelies</t>
  </si>
  <si>
    <t>HT 073</t>
  </si>
  <si>
    <t>Imbrechies en Thiérache</t>
  </si>
  <si>
    <t>HT 074</t>
  </si>
  <si>
    <t>Liberchies Sports et Loisirs</t>
  </si>
  <si>
    <t>HT 075</t>
  </si>
  <si>
    <t>Mont-Marche Tournai</t>
  </si>
  <si>
    <t>HT 076</t>
  </si>
  <si>
    <t>Marcheurs Van Gogh Cuesmes</t>
  </si>
  <si>
    <t>HT 080</t>
  </si>
  <si>
    <t>Audax Tournai Marche A.T.M.</t>
  </si>
  <si>
    <t>HT 082</t>
  </si>
  <si>
    <t>Rase Mottes Aiseau-Presles</t>
  </si>
  <si>
    <t>HT 083</t>
  </si>
  <si>
    <t>Les Tchots de Gosselies</t>
  </si>
  <si>
    <t>HT 085</t>
  </si>
  <si>
    <t xml:space="preserve">Les Pestèleûs </t>
  </si>
  <si>
    <t>HT 086</t>
  </si>
  <si>
    <t>HT 087</t>
  </si>
  <si>
    <t>HT 088</t>
  </si>
  <si>
    <t>HT 000</t>
  </si>
  <si>
    <t>Total Hainaut</t>
  </si>
  <si>
    <t>Liège</t>
  </si>
  <si>
    <t>LG 002</t>
  </si>
  <si>
    <t>Hautes Fagnes Sourbrodt</t>
  </si>
  <si>
    <t>LG 003</t>
  </si>
  <si>
    <t>Les Piquants Herve</t>
  </si>
  <si>
    <t>LG 004</t>
  </si>
  <si>
    <t>Forts Marcheurs Embourg</t>
  </si>
  <si>
    <t>LG 006</t>
  </si>
  <si>
    <t>Hoëgne et Vesdre Pepinster</t>
  </si>
  <si>
    <t>LG 010</t>
  </si>
  <si>
    <t>Basse-Meuse Visé</t>
  </si>
  <si>
    <t>LG 011</t>
  </si>
  <si>
    <t>Bruyères en Marche Jupille</t>
  </si>
  <si>
    <t>LG 013</t>
  </si>
  <si>
    <t>Cercle Marcheurs Saive</t>
  </si>
  <si>
    <t>LG 015</t>
  </si>
  <si>
    <t>Compagnons St.Hubert Aubel</t>
  </si>
  <si>
    <t>LG 017</t>
  </si>
  <si>
    <t>Les Marcheurs Fouronnais</t>
  </si>
  <si>
    <t>LG 018</t>
  </si>
  <si>
    <t>Playa-Trott Montzen</t>
  </si>
  <si>
    <t>LG 019</t>
  </si>
  <si>
    <t>LG 020</t>
  </si>
  <si>
    <t>Malmedy-Marche</t>
  </si>
  <si>
    <t>LG 023</t>
  </si>
  <si>
    <t>Les Vaillants Seraing</t>
  </si>
  <si>
    <t>LG 029</t>
  </si>
  <si>
    <t>La Richelloise</t>
  </si>
  <si>
    <t>LG 031</t>
  </si>
  <si>
    <t>Les Goé-lands</t>
  </si>
  <si>
    <t>LG 032</t>
  </si>
  <si>
    <t>La Savate Alleuroise</t>
  </si>
  <si>
    <t>LG 033</t>
  </si>
  <si>
    <t>Amis Marcheurs Fraipont</t>
  </si>
  <si>
    <t>LG 034</t>
  </si>
  <si>
    <t>Pedestrians Clermont /Berwinne</t>
  </si>
  <si>
    <t>LG 041</t>
  </si>
  <si>
    <t>Pantouflards Villers-l'Evêque</t>
  </si>
  <si>
    <t>LG 042</t>
  </si>
  <si>
    <t>Fort du Battice</t>
  </si>
  <si>
    <t>LG 044</t>
  </si>
  <si>
    <t>Echos de la Mehaigne Hannut</t>
  </si>
  <si>
    <t>LG 048</t>
  </si>
  <si>
    <t>Noirs et Blanc Romsée</t>
  </si>
  <si>
    <t>LG 050</t>
  </si>
  <si>
    <t>Les Gais Lurons Melen</t>
  </si>
  <si>
    <t>LG 052</t>
  </si>
  <si>
    <t>Marcheurs Franchimontois</t>
  </si>
  <si>
    <t>LG 057</t>
  </si>
  <si>
    <t>Marche Club Pépins Pepinster</t>
  </si>
  <si>
    <t>LG 059</t>
  </si>
  <si>
    <t>Les Roubaleûs Seraing</t>
  </si>
  <si>
    <t>LG 061</t>
  </si>
  <si>
    <t>Club M.3.F. Plombières</t>
  </si>
  <si>
    <t>LG 063</t>
  </si>
  <si>
    <t>La Godasse Oupeye</t>
  </si>
  <si>
    <t>LG 066</t>
  </si>
  <si>
    <t>Les Trafteus Housse</t>
  </si>
  <si>
    <t>LG 077</t>
  </si>
  <si>
    <t>Les Godasses en Folie Lince</t>
  </si>
  <si>
    <t>LG 078</t>
  </si>
  <si>
    <t>Les Marcheurs Rechaintois</t>
  </si>
  <si>
    <t>LG 082</t>
  </si>
  <si>
    <t>Mammouth d'Awans</t>
  </si>
  <si>
    <t>LG 083</t>
  </si>
  <si>
    <t>Bott-in d'Esneux</t>
  </si>
  <si>
    <t>LG 086</t>
  </si>
  <si>
    <t>La Porte-Ouverte Prayon</t>
  </si>
  <si>
    <t>LG 091</t>
  </si>
  <si>
    <t>Trois Frontières Plombières</t>
  </si>
  <si>
    <t>LG 093</t>
  </si>
  <si>
    <t>Amis Marcheurs Ivoz</t>
  </si>
  <si>
    <t>LG 098</t>
  </si>
  <si>
    <t>Hermathénaé Spa</t>
  </si>
  <si>
    <t>LG 101</t>
  </si>
  <si>
    <t>Vert et Blanc Stembert</t>
  </si>
  <si>
    <t>LG 103</t>
  </si>
  <si>
    <t>Marcheurs Alliance Warsage</t>
  </si>
  <si>
    <t>LG 107</t>
  </si>
  <si>
    <t>Les Pingouins de Bellaire</t>
  </si>
  <si>
    <t>LG 109</t>
  </si>
  <si>
    <t>Charmilles Xhoffraix</t>
  </si>
  <si>
    <t>LG 112</t>
  </si>
  <si>
    <t>Pomona Trotters Welkenraedt</t>
  </si>
  <si>
    <t>LG 115</t>
  </si>
  <si>
    <t>Les 21 Gemmenich</t>
  </si>
  <si>
    <t>LG 119</t>
  </si>
  <si>
    <t>Tremplin Angleurois</t>
  </si>
  <si>
    <t>LG 122</t>
  </si>
  <si>
    <t>Péron d'Or Liège</t>
  </si>
  <si>
    <t>LG 125</t>
  </si>
  <si>
    <t>La Savate Marchinoise</t>
  </si>
  <si>
    <t>LG 135</t>
  </si>
  <si>
    <t>Les Hermallis Hermalle s/Huy</t>
  </si>
  <si>
    <t>LG 136</t>
  </si>
  <si>
    <t>Amis du Tumulus Waremme</t>
  </si>
  <si>
    <t>LG 137</t>
  </si>
  <si>
    <t>Les Marcheurs du Geer</t>
  </si>
  <si>
    <t>LG 138</t>
  </si>
  <si>
    <t>Les Corsaires de Sart-lez-Spa</t>
  </si>
  <si>
    <t>LG 139</t>
  </si>
  <si>
    <t>Marcheurs de Bellevaux</t>
  </si>
  <si>
    <t>LG 142</t>
  </si>
  <si>
    <t>Stavelot Marche Club</t>
  </si>
  <si>
    <t>LG 144</t>
  </si>
  <si>
    <t>Les Roteus Beyne-Heusay</t>
  </si>
  <si>
    <t>LG 148</t>
  </si>
  <si>
    <t>Les Spiroux Trois-Pont</t>
  </si>
  <si>
    <t>LG 149</t>
  </si>
  <si>
    <t>Petits Pas Fumalois</t>
  </si>
  <si>
    <t>LG 157</t>
  </si>
  <si>
    <t>Les Claps Sabots Pousset</t>
  </si>
  <si>
    <t>LG 158</t>
  </si>
  <si>
    <t>Les Globe-Trotters Flémalle</t>
  </si>
  <si>
    <t>LG 160</t>
  </si>
  <si>
    <t>Les Longs Pieds Antheitois</t>
  </si>
  <si>
    <t>LG 163</t>
  </si>
  <si>
    <t>Les Lursons de La Reid</t>
  </si>
  <si>
    <t>LG 167</t>
  </si>
  <si>
    <t>LG 170</t>
  </si>
  <si>
    <t>Amicale Cyclo de Manhaihant</t>
  </si>
  <si>
    <t>LG 172</t>
  </si>
  <si>
    <t>Les Djoyeux d'a Tultay</t>
  </si>
  <si>
    <t>LG 173</t>
  </si>
  <si>
    <t>Les Légendes de Florzé</t>
  </si>
  <si>
    <t>LG 174</t>
  </si>
  <si>
    <t>Henri Fontaine Grand-Hallet</t>
  </si>
  <si>
    <t>LG 176</t>
  </si>
  <si>
    <t>Mortier c'est l'Pied</t>
  </si>
  <si>
    <t>LG 178</t>
  </si>
  <si>
    <t>Club Marcheurs Jalhay</t>
  </si>
  <si>
    <t>LG 179</t>
  </si>
  <si>
    <t>Coude à Coude Neupré</t>
  </si>
  <si>
    <t>LG 181</t>
  </si>
  <si>
    <t>LG 182</t>
  </si>
  <si>
    <t>Chateau Vert de Huy</t>
  </si>
  <si>
    <t>LG 183</t>
  </si>
  <si>
    <t>LG 184</t>
  </si>
  <si>
    <t>LG 185</t>
  </si>
  <si>
    <t>LG 000</t>
  </si>
  <si>
    <t>Total Liège</t>
  </si>
  <si>
    <t xml:space="preserve"> Luxembourg</t>
  </si>
  <si>
    <t>LUX 007</t>
  </si>
  <si>
    <t>Les Baladins de Wardin</t>
  </si>
  <si>
    <t>LUX 008</t>
  </si>
  <si>
    <t>Les Routheux Izel</t>
  </si>
  <si>
    <t>LUX 010</t>
  </si>
  <si>
    <t>Les Djoyeux Gouvions Gouvy</t>
  </si>
  <si>
    <t>LUX 012</t>
  </si>
  <si>
    <t>Arel's Club Arlon</t>
  </si>
  <si>
    <t>LUX 015</t>
  </si>
  <si>
    <t>Les Hirondelles Longvilly</t>
  </si>
  <si>
    <t>LUX 016</t>
  </si>
  <si>
    <t>Haute-Sûre Martelange</t>
  </si>
  <si>
    <t>LUX 027</t>
  </si>
  <si>
    <t>Masblette Masbourg</t>
  </si>
  <si>
    <t>LUX 030</t>
  </si>
  <si>
    <t>Objectif 10.000 Les Fossés</t>
  </si>
  <si>
    <t>LUX 031</t>
  </si>
  <si>
    <t>Marcheurs de Turpagne</t>
  </si>
  <si>
    <t>LUX 032</t>
  </si>
  <si>
    <t>La Fourmi</t>
  </si>
  <si>
    <t>LUX 033</t>
  </si>
  <si>
    <t>La Godasse Gaumaise</t>
  </si>
  <si>
    <t>LUX 034</t>
  </si>
  <si>
    <t>Marcheurs de la Famenne</t>
  </si>
  <si>
    <t>LUX 036</t>
  </si>
  <si>
    <t>Marcheurs de la Zolette</t>
  </si>
  <si>
    <t>LUX 037</t>
  </si>
  <si>
    <t>March. Vallées Ourthe et Laval</t>
  </si>
  <si>
    <t>LUX 040</t>
  </si>
  <si>
    <t>Les Bourlingueurs du Sud</t>
  </si>
  <si>
    <t>LUX 041</t>
  </si>
  <si>
    <t>Les Sabots de Godefroy</t>
  </si>
  <si>
    <t>LUX 042</t>
  </si>
  <si>
    <t>Les Bottines Borquines</t>
  </si>
  <si>
    <t>LUX 043</t>
  </si>
  <si>
    <t>LUX 044</t>
  </si>
  <si>
    <t>LUX 045</t>
  </si>
  <si>
    <t>LUX 000</t>
  </si>
  <si>
    <t>Total Luxembourg</t>
  </si>
  <si>
    <t xml:space="preserve">F.F.B.M.P. </t>
  </si>
  <si>
    <t>Namur</t>
  </si>
  <si>
    <t>NA 001</t>
  </si>
  <si>
    <t>Footing Club Fosses-la-Ville</t>
  </si>
  <si>
    <t>NA 006</t>
  </si>
  <si>
    <t>Marcheurs de Floreffe</t>
  </si>
  <si>
    <t>NA 009</t>
  </si>
  <si>
    <t>Wallonia Namur</t>
  </si>
  <si>
    <t>NA 012</t>
  </si>
  <si>
    <t>Les Panards Winennois</t>
  </si>
  <si>
    <t>NA 015</t>
  </si>
  <si>
    <t>Les Spartiates de Gembloux</t>
  </si>
  <si>
    <t>NA 016</t>
  </si>
  <si>
    <t>Batteurs de Cuir Dinant</t>
  </si>
  <si>
    <t>NA 017</t>
  </si>
  <si>
    <t>Les Sangliers du Samson</t>
  </si>
  <si>
    <t>NA 018</t>
  </si>
  <si>
    <t>Marcheurs de l'Amitié Landenne</t>
  </si>
  <si>
    <t>NA 026</t>
  </si>
  <si>
    <t>Culs de Jatte du Mauge Hamois</t>
  </si>
  <si>
    <t>NA 028</t>
  </si>
  <si>
    <t>Les Bergeots Florennes</t>
  </si>
  <si>
    <t>NA 029</t>
  </si>
  <si>
    <t>Les Spitants de Namur</t>
  </si>
  <si>
    <t>NA 030</t>
  </si>
  <si>
    <t>1000 Pattes Philippeville</t>
  </si>
  <si>
    <t>NA 031</t>
  </si>
  <si>
    <t>Les Hull'ottes Profondeville</t>
  </si>
  <si>
    <t>NA 034</t>
  </si>
  <si>
    <t>Marcheurs du Samouraï</t>
  </si>
  <si>
    <t>NA 035</t>
  </si>
  <si>
    <t>Kangourous de Falisolle</t>
  </si>
  <si>
    <t>NA 036</t>
  </si>
  <si>
    <t>Spirous Jemeppe s/Sambre</t>
  </si>
  <si>
    <t>NA 040</t>
  </si>
  <si>
    <t>Les Castors Vedrin</t>
  </si>
  <si>
    <t>NA 044</t>
  </si>
  <si>
    <t>Les Fougnans Ciney</t>
  </si>
  <si>
    <t>NA 046</t>
  </si>
  <si>
    <t>Les Pimpons de Gembloux</t>
  </si>
  <si>
    <t>NA 049</t>
  </si>
  <si>
    <t>Les Piverts de Courrière</t>
  </si>
  <si>
    <t>NA 051</t>
  </si>
  <si>
    <t>Les Godasses de Fraire</t>
  </si>
  <si>
    <t>NA 052</t>
  </si>
  <si>
    <t>Les Djâles d'Anhée</t>
  </si>
  <si>
    <t>NA 053</t>
  </si>
  <si>
    <t>Les Crayas du Thiry</t>
  </si>
  <si>
    <t>NA 054</t>
  </si>
  <si>
    <t>Hautes-Roches Dourbes</t>
  </si>
  <si>
    <t>NA 056</t>
  </si>
  <si>
    <t>La Caracole Andennaise</t>
  </si>
  <si>
    <t>NA 059</t>
  </si>
  <si>
    <t>Randonneurs Haute-Meuse</t>
  </si>
  <si>
    <t>NA 060</t>
  </si>
  <si>
    <t>Le Joyeux Marcheur Flawinne</t>
  </si>
  <si>
    <t>NA 061</t>
  </si>
  <si>
    <t>Marcheurs du Jean-Felix Mornimont</t>
  </si>
  <si>
    <t>NA 062</t>
  </si>
  <si>
    <t>NA 063</t>
  </si>
  <si>
    <t>NA 064</t>
  </si>
  <si>
    <t>NA 000</t>
  </si>
  <si>
    <t>Total Namur</t>
  </si>
  <si>
    <t>TOTAL F.F.B.M.P.</t>
  </si>
  <si>
    <t>VGDS 001</t>
  </si>
  <si>
    <t>Wanderclub Amel</t>
  </si>
  <si>
    <t>VGDS 002</t>
  </si>
  <si>
    <t>Camp Elsenborn Lager</t>
  </si>
  <si>
    <t>VGDS 003</t>
  </si>
  <si>
    <t>Wanderclub Bütgenbach</t>
  </si>
  <si>
    <t>VGDS 007</t>
  </si>
  <si>
    <t>Micky Maüse Hauset</t>
  </si>
  <si>
    <t>VGDS 008</t>
  </si>
  <si>
    <t>Hünningen/Büllingen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</si>
  <si>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</si>
  <si>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</si>
  <si>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</si>
  <si>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</si>
  <si>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</si>
  <si>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</si>
  <si>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</si>
  <si>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</si>
  <si>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</si>
  <si>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</si>
  <si>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</si>
  <si>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</si>
  <si>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VGDS 018</t>
  </si>
  <si>
    <t>VGDS 019</t>
  </si>
  <si>
    <t>VGDS 020</t>
  </si>
  <si>
    <t>TOTAAL V.G.D.S.</t>
  </si>
  <si>
    <t>land/pays</t>
  </si>
  <si>
    <t>Buitenlandse clubs / clubs étrangers</t>
  </si>
  <si>
    <t>???</t>
  </si>
  <si>
    <t>TOTAAL Buitenland</t>
  </si>
  <si>
    <t>Andere Belgische clubs / autres clubs belges</t>
  </si>
  <si>
    <t>TOTAAL Andere clubs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</si>
  <si>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</si>
  <si>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</si>
  <si>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</si>
  <si>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</si>
  <si>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</si>
  <si>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</si>
  <si>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>TOTAAL aantal aangesloten Clubs</t>
  </si>
  <si>
    <t>B 065</t>
  </si>
  <si>
    <t>B 066</t>
  </si>
  <si>
    <t>De Gruun Zipkes Westmeerbeek</t>
  </si>
  <si>
    <t>A 066</t>
  </si>
  <si>
    <t>A 067</t>
  </si>
  <si>
    <t>L 094</t>
  </si>
  <si>
    <t>L 095</t>
  </si>
  <si>
    <t>O 004</t>
  </si>
  <si>
    <t>O 005</t>
  </si>
  <si>
    <t>O 006</t>
  </si>
  <si>
    <t>O 007</t>
  </si>
  <si>
    <t>West-Vlaanderen</t>
  </si>
  <si>
    <t>W 001</t>
  </si>
  <si>
    <t>W 002</t>
  </si>
  <si>
    <t>W 003</t>
  </si>
  <si>
    <t>W 004</t>
  </si>
  <si>
    <t>W 005</t>
  </si>
  <si>
    <t>W 006</t>
  </si>
  <si>
    <t>W 007</t>
  </si>
  <si>
    <t>VVRS</t>
  </si>
  <si>
    <t>W.C De Vriendenkring Kortijs</t>
  </si>
  <si>
    <t>VL 111</t>
  </si>
  <si>
    <t>VL 112</t>
  </si>
  <si>
    <t>VL 113</t>
  </si>
  <si>
    <t>VO104</t>
  </si>
  <si>
    <t>VO 105</t>
  </si>
  <si>
    <t>VW 102</t>
  </si>
  <si>
    <t>VW103</t>
  </si>
  <si>
    <t>VW 104</t>
  </si>
  <si>
    <t>W.S.V. Pasar Zulte</t>
  </si>
  <si>
    <t>w 526</t>
  </si>
  <si>
    <t>Wandel Voetje</t>
  </si>
  <si>
    <t>Marcheurs de la Magne Soumagne</t>
  </si>
  <si>
    <t>Kampse Wandelaars Leopoldsburg</t>
  </si>
  <si>
    <t>Wandelclub Gasthofstappers De Klinge</t>
  </si>
  <si>
    <t>Aktivia Federatieleden</t>
  </si>
  <si>
    <t>Marcheurs Ourthe Comblain-au-Pont</t>
  </si>
  <si>
    <t>o 432</t>
  </si>
  <si>
    <t>De Randstappers Brakel</t>
  </si>
  <si>
    <t>Nederland</t>
  </si>
  <si>
    <t>De Puinstappers Bredene</t>
  </si>
  <si>
    <t>w 528</t>
  </si>
  <si>
    <t>w 527</t>
  </si>
  <si>
    <t>Natuurtuin Gilbert Desloovere</t>
  </si>
  <si>
    <t>Pascale For Ever</t>
  </si>
  <si>
    <t>Les Castors de Berneau</t>
  </si>
  <si>
    <t>o 529</t>
  </si>
  <si>
    <t>Op Stap Zwalm</t>
  </si>
  <si>
    <t>Bennewed Houthalen</t>
  </si>
  <si>
    <t>Bell Wandelclub</t>
  </si>
  <si>
    <t>De Kadodders St.-Katelijne-Waver</t>
  </si>
  <si>
    <t>VB 107</t>
  </si>
  <si>
    <t>VB 108</t>
  </si>
  <si>
    <t xml:space="preserve">VZW Bindkracht </t>
  </si>
  <si>
    <t>VL 114</t>
  </si>
  <si>
    <t>VL 115</t>
  </si>
  <si>
    <t>Wandelclub Beernem</t>
  </si>
  <si>
    <t>OC St-Idesbald</t>
  </si>
  <si>
    <t>w 530</t>
  </si>
  <si>
    <t>BBW 057</t>
  </si>
  <si>
    <t>BBW 058</t>
  </si>
  <si>
    <t>BBW 059</t>
  </si>
  <si>
    <t>Fifty One de Wavre 6 Vallées</t>
  </si>
  <si>
    <t>Traîne-Savates Montignies s/Sambre</t>
  </si>
  <si>
    <t>LG 186</t>
  </si>
  <si>
    <t>LG 187</t>
  </si>
  <si>
    <t>Matricule Club et Fédération</t>
  </si>
  <si>
    <t>Total Participants</t>
  </si>
  <si>
    <t>Clubnummer en Federatie</t>
  </si>
  <si>
    <t>Totaal Deelnemers</t>
  </si>
  <si>
    <t>Wandelclub Izemberevrienden</t>
  </si>
  <si>
    <t>Al Vîle Cinse de Berneau</t>
  </si>
  <si>
    <t>Les Galops du Val d'Attert</t>
  </si>
  <si>
    <t>Marcheurs de la Vallée de l'Eau Noire</t>
  </si>
  <si>
    <t>Walkabout De Panne</t>
  </si>
  <si>
    <t>w 531</t>
  </si>
  <si>
    <t>Wiekstappers Gistel</t>
  </si>
  <si>
    <t>w 532</t>
  </si>
  <si>
    <t xml:space="preserve">Vriendenkring ICPB </t>
  </si>
  <si>
    <t>Buitenlandse clubs / Clubs étrangers</t>
  </si>
  <si>
    <t>Les Boiteux du Fond</t>
  </si>
  <si>
    <t>De Schoonbeekse Wandelaars</t>
  </si>
  <si>
    <t>w 533</t>
  </si>
  <si>
    <t>Buencamino vzw Step Forward</t>
  </si>
  <si>
    <t>w 534</t>
  </si>
  <si>
    <t>Sportraad Lendelede</t>
  </si>
  <si>
    <t>w 535</t>
  </si>
  <si>
    <t>Waregemse Gordel</t>
  </si>
  <si>
    <t>0 536</t>
  </si>
  <si>
    <t>vzw Equicura</t>
  </si>
  <si>
    <t>Fort 8 Stappers</t>
  </si>
  <si>
    <t>A 068</t>
  </si>
  <si>
    <t>A 069</t>
  </si>
  <si>
    <t>B 067</t>
  </si>
  <si>
    <t>L 096</t>
  </si>
  <si>
    <t>L 097</t>
  </si>
  <si>
    <t>DEELNEMERS - 2015 - PARTICIPANTS</t>
  </si>
  <si>
    <t>VA 107</t>
  </si>
  <si>
    <t>VA 108</t>
  </si>
  <si>
    <t>VB 109</t>
  </si>
  <si>
    <t>HT 089</t>
  </si>
  <si>
    <t>HT 090</t>
  </si>
  <si>
    <t>Rallye "N" Co Event</t>
  </si>
  <si>
    <t>LG 188</t>
  </si>
  <si>
    <t>LG 189</t>
  </si>
  <si>
    <t>LUX 046</t>
  </si>
  <si>
    <t>LUX 047</t>
  </si>
  <si>
    <t>LUX 048</t>
  </si>
  <si>
    <t>NA 065</t>
  </si>
  <si>
    <t>NA 066</t>
  </si>
  <si>
    <t>NA 067</t>
  </si>
  <si>
    <t>VWF L050</t>
  </si>
  <si>
    <t>VVRS VL014</t>
  </si>
  <si>
    <t>VWF A056</t>
  </si>
  <si>
    <t>AKTIVIA 140</t>
  </si>
  <si>
    <t>AKTIVIA 421</t>
  </si>
  <si>
    <t>VVRS VL003</t>
  </si>
  <si>
    <t>VVRS VL027</t>
  </si>
  <si>
    <t>VWF L066</t>
  </si>
  <si>
    <t>AKTIVIA 110</t>
  </si>
  <si>
    <t>AKTIVIA 410</t>
  </si>
  <si>
    <t>VVRS VA101</t>
  </si>
  <si>
    <t>VWF A055</t>
  </si>
  <si>
    <t>VWF B006</t>
  </si>
  <si>
    <t>VWF L042</t>
  </si>
  <si>
    <t>AKTIVIA 056</t>
  </si>
  <si>
    <t>AKTIVIA 100</t>
  </si>
  <si>
    <t>AKTIVIA 217</t>
  </si>
  <si>
    <t>AKTIVIA 252</t>
  </si>
  <si>
    <t>AKTIVIA 258</t>
  </si>
  <si>
    <t>AKTIVIA 376</t>
  </si>
  <si>
    <t>AKTIVIA 391</t>
  </si>
  <si>
    <t>AKTIVIA 506</t>
  </si>
  <si>
    <t>VVRS VL102</t>
  </si>
  <si>
    <t>FFBMP HT009</t>
  </si>
  <si>
    <t>FFBMP LG004</t>
  </si>
  <si>
    <t>FFBMP LG103</t>
  </si>
  <si>
    <t>VWF A045</t>
  </si>
  <si>
    <t>VWF B061</t>
  </si>
  <si>
    <t>VWF L023</t>
  </si>
  <si>
    <t>VWF O001</t>
  </si>
  <si>
    <t>AKTIVIA 018</t>
  </si>
  <si>
    <t>AKTIVIA 063</t>
  </si>
  <si>
    <t>AKTIVIA 078</t>
  </si>
  <si>
    <t>AKTIVIA 105</t>
  </si>
  <si>
    <t>AKTIVIA 177</t>
  </si>
  <si>
    <t>AKTIVIA 303</t>
  </si>
  <si>
    <t>AKTIVIA 344</t>
  </si>
  <si>
    <t>AKTIVIA 358</t>
  </si>
  <si>
    <t>AKTIVIA 386</t>
  </si>
  <si>
    <t>VVRS VL057</t>
  </si>
  <si>
    <t>FFBMP BBW046</t>
  </si>
  <si>
    <t>FFBMP HT080</t>
  </si>
  <si>
    <t>FFBMP LUX036</t>
  </si>
  <si>
    <t>FFBMP NA015</t>
  </si>
  <si>
    <t>Strooplekkers Borgloon</t>
  </si>
  <si>
    <t>De Rakkers</t>
  </si>
  <si>
    <t>Wijtschotduvels</t>
  </si>
  <si>
    <t>Staense Stappers</t>
  </si>
  <si>
    <t>Sparrentrippers Lanaken</t>
  </si>
  <si>
    <t>Dragonders Hasselt</t>
  </si>
  <si>
    <t>Vaartlandstappers</t>
  </si>
  <si>
    <t>Natuurvrienden Zoersel</t>
  </si>
  <si>
    <t>Harmoniestappers Mol-Millegem</t>
  </si>
  <si>
    <t>Korhoenstappers</t>
  </si>
  <si>
    <t>Samen Uit Samen Thuis</t>
  </si>
  <si>
    <t>Stroboeren Merksem</t>
  </si>
  <si>
    <t>Nacht van Vlaanderen</t>
  </si>
  <si>
    <t>12 Uren van Lauwe</t>
  </si>
  <si>
    <t>Hopbelletjes Opwijk</t>
  </si>
  <si>
    <t>Euraudax België</t>
  </si>
  <si>
    <t>Chatons Ronse</t>
  </si>
  <si>
    <t>Spartastappers Ardooie</t>
  </si>
  <si>
    <t>Marchmannekes Waarschoot</t>
  </si>
  <si>
    <t>Wsv Eurek@</t>
  </si>
  <si>
    <t>Traine-Savates Montignies s/Sambre</t>
  </si>
  <si>
    <t>Marcheurs Embourg</t>
  </si>
  <si>
    <t>Alliance Warsage</t>
  </si>
  <si>
    <t>Lustige Wandelaars Merchtem</t>
  </si>
  <si>
    <t>Belg-Ned Wandelverbroedering</t>
  </si>
  <si>
    <t>Kadee Bornem</t>
  </si>
  <si>
    <t>De Kadees</t>
  </si>
  <si>
    <t>Brugsche Globetrotters</t>
  </si>
  <si>
    <t>Wandelclub. Nieuwpoort</t>
  </si>
  <si>
    <t>Heidetochten Kester-Gooik</t>
  </si>
  <si>
    <t>Section Marche STIB</t>
  </si>
  <si>
    <t>Audax Tournai</t>
  </si>
  <si>
    <t>Spartiates de Gembloux</t>
  </si>
  <si>
    <t>WEEK - 42 - SEMAINE</t>
  </si>
  <si>
    <t>W</t>
  </si>
  <si>
    <t>VWO 025</t>
  </si>
  <si>
    <t>Sterrestappers/Sterretrappers</t>
  </si>
  <si>
    <t>w 537</t>
  </si>
  <si>
    <t>TTC Smashing Smude vzw</t>
  </si>
  <si>
    <t>b 538</t>
  </si>
  <si>
    <t>Femma Brussel Wandelt</t>
  </si>
  <si>
    <t>w 539</t>
  </si>
  <si>
    <t>Rusthuisstappers</t>
  </si>
  <si>
    <t>w 540</t>
  </si>
  <si>
    <t>Roeselaarsestappers</t>
  </si>
  <si>
    <t>VWO 077</t>
  </si>
  <si>
    <t>De Dappere Bottinekes</t>
  </si>
  <si>
    <t>VWO 071</t>
  </si>
  <si>
    <t>Recrea Wondelgem</t>
  </si>
  <si>
    <t>VWO 073</t>
  </si>
  <si>
    <t>VTBKultuur Aalst</t>
  </si>
  <si>
    <t>VWO 017</t>
  </si>
  <si>
    <t>VTB Gent</t>
  </si>
  <si>
    <t>VWO 026</t>
  </si>
  <si>
    <t>De Kapoenen</t>
  </si>
  <si>
    <t>VWO 219</t>
  </si>
  <si>
    <t>VKT-Oostakker</t>
  </si>
  <si>
    <t>VWO 039</t>
  </si>
  <si>
    <t>De Witlooftrekkers</t>
  </si>
  <si>
    <t>France</t>
  </si>
  <si>
    <t>CO Chemery</t>
  </si>
  <si>
    <t>De Post Leuven</t>
  </si>
  <si>
    <t>Randonneurs de Wavre</t>
  </si>
  <si>
    <t>Chasseurs Ardennais</t>
  </si>
  <si>
    <t>G.D.L.</t>
  </si>
  <si>
    <t>WSV Vilt</t>
  </si>
  <si>
    <t>WSV Amby</t>
  </si>
  <si>
    <t>KWBN</t>
  </si>
  <si>
    <t>WV Roerdal - St. Odiliënberg</t>
  </si>
  <si>
    <t>WSV Echt</t>
  </si>
  <si>
    <t>Schusterjungen - Montabaur</t>
  </si>
  <si>
    <t>Frisch Auf - Krefeld</t>
  </si>
  <si>
    <t>DJK Ochtendung</t>
  </si>
  <si>
    <t>WSV Kimperich</t>
  </si>
  <si>
    <t>D</t>
  </si>
  <si>
    <t>NL</t>
  </si>
  <si>
    <t>WF La Sûre Bettendorf</t>
  </si>
  <si>
    <t>Orchies</t>
  </si>
  <si>
    <t>Ville Neuve d'Ascq</t>
  </si>
  <si>
    <t>Individuels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</si>
</sst>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NumberFormat="1" applyFont="1" applyFill="1" applyBorder="1" applyAlignment="1" applyProtection="1">
      <alignment horizontal="center"/>
      <protection locked="0"/>
    </xf>
    <xf numFmtId="9" fontId="3" fillId="33" borderId="10" xfId="0" applyNumberFormat="1" applyFont="1" applyFill="1" applyBorder="1" applyAlignment="1" applyProtection="1">
      <alignment horizontal="center"/>
      <protection locked="0"/>
    </xf>
    <xf numFmtId="9" fontId="3" fillId="34" borderId="10" xfId="0" applyNumberFormat="1" applyFont="1" applyFill="1" applyBorder="1" applyAlignment="1" applyProtection="1">
      <alignment horizontal="center"/>
      <protection locked="0"/>
    </xf>
    <xf numFmtId="9" fontId="3" fillId="35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36" borderId="13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/>
      <protection hidden="1"/>
    </xf>
    <xf numFmtId="0" fontId="3" fillId="36" borderId="15" xfId="0" applyFont="1" applyFill="1" applyBorder="1" applyAlignment="1" applyProtection="1">
      <alignment horizontal="center"/>
      <protection hidden="1"/>
    </xf>
    <xf numFmtId="14" fontId="3" fillId="0" borderId="16" xfId="0" applyNumberFormat="1" applyFont="1" applyFill="1" applyBorder="1" applyAlignment="1" applyProtection="1">
      <alignment horizontal="center"/>
      <protection locked="0"/>
    </xf>
    <xf numFmtId="14" fontId="5" fillId="37" borderId="14" xfId="0" applyNumberFormat="1" applyFont="1" applyFill="1" applyBorder="1" applyAlignment="1" applyProtection="1">
      <alignment horizontal="center" textRotation="90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14" fontId="3" fillId="0" borderId="17" xfId="0" applyNumberFormat="1" applyFont="1" applyFill="1" applyBorder="1" applyAlignment="1" applyProtection="1">
      <alignment horizontal="center"/>
      <protection locked="0"/>
    </xf>
    <xf numFmtId="180" fontId="5" fillId="37" borderId="14" xfId="0" applyNumberFormat="1" applyFont="1" applyFill="1" applyBorder="1" applyAlignment="1" applyProtection="1">
      <alignment horizontal="center"/>
      <protection locked="0"/>
    </xf>
    <xf numFmtId="0" fontId="3" fillId="38" borderId="18" xfId="0" applyNumberFormat="1" applyFont="1" applyFill="1" applyBorder="1" applyAlignment="1" applyProtection="1">
      <alignment horizontal="center"/>
      <protection locked="0"/>
    </xf>
    <xf numFmtId="0" fontId="3" fillId="36" borderId="19" xfId="0" applyFont="1" applyFill="1" applyBorder="1" applyAlignment="1" applyProtection="1">
      <alignment horizontal="center"/>
      <protection hidden="1"/>
    </xf>
    <xf numFmtId="0" fontId="3" fillId="36" borderId="20" xfId="0" applyFont="1" applyFill="1" applyBorder="1" applyAlignment="1" applyProtection="1">
      <alignment horizontal="center"/>
      <protection hidden="1"/>
    </xf>
    <xf numFmtId="0" fontId="6" fillId="39" borderId="12" xfId="0" applyFont="1" applyFill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39" borderId="19" xfId="0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/>
      <protection locked="0"/>
    </xf>
    <xf numFmtId="0" fontId="3" fillId="38" borderId="1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" fillId="40" borderId="10" xfId="0" applyFont="1" applyFill="1" applyBorder="1" applyAlignment="1" applyProtection="1">
      <alignment horizontal="center"/>
      <protection hidden="1"/>
    </xf>
    <xf numFmtId="0" fontId="3" fillId="41" borderId="21" xfId="0" applyFont="1" applyFill="1" applyBorder="1" applyAlignment="1" applyProtection="1">
      <alignment horizontal="center"/>
      <protection hidden="1"/>
    </xf>
    <xf numFmtId="0" fontId="4" fillId="39" borderId="18" xfId="0" applyFont="1" applyFill="1" applyBorder="1" applyAlignment="1">
      <alignment horizontal="center"/>
    </xf>
    <xf numFmtId="0" fontId="3" fillId="39" borderId="18" xfId="0" applyFont="1" applyFill="1" applyBorder="1" applyAlignment="1" applyProtection="1">
      <alignment horizontal="center"/>
      <protection hidden="1"/>
    </xf>
    <xf numFmtId="0" fontId="4" fillId="39" borderId="14" xfId="0" applyFont="1" applyFill="1" applyBorder="1" applyAlignment="1">
      <alignment horizontal="center"/>
    </xf>
    <xf numFmtId="0" fontId="3" fillId="39" borderId="14" xfId="0" applyFont="1" applyFill="1" applyBorder="1" applyAlignment="1" applyProtection="1">
      <alignment horizontal="center"/>
      <protection hidden="1"/>
    </xf>
    <xf numFmtId="0" fontId="3" fillId="39" borderId="14" xfId="0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>
      <alignment horizontal="center"/>
    </xf>
    <xf numFmtId="0" fontId="3" fillId="39" borderId="19" xfId="0" applyFont="1" applyFill="1" applyBorder="1" applyAlignment="1" applyProtection="1">
      <alignment horizontal="center"/>
      <protection hidden="1"/>
    </xf>
    <xf numFmtId="0" fontId="4" fillId="39" borderId="12" xfId="0" applyFont="1" applyFill="1" applyBorder="1" applyAlignment="1">
      <alignment horizontal="center"/>
    </xf>
    <xf numFmtId="0" fontId="4" fillId="39" borderId="12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41" borderId="0" xfId="0" applyFont="1" applyFill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0" fontId="2" fillId="39" borderId="23" xfId="0" applyFont="1" applyFill="1" applyBorder="1" applyAlignment="1" applyProtection="1">
      <alignment horizontal="center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2" fillId="41" borderId="0" xfId="0" applyFont="1" applyFill="1" applyBorder="1" applyAlignment="1" applyProtection="1">
      <alignment horizontal="center"/>
      <protection hidden="1"/>
    </xf>
    <xf numFmtId="0" fontId="9" fillId="0" borderId="0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center"/>
      <protection hidden="1"/>
    </xf>
    <xf numFmtId="0" fontId="4" fillId="33" borderId="25" xfId="0" applyFont="1" applyFill="1" applyBorder="1" applyAlignment="1" applyProtection="1">
      <alignment horizontal="center"/>
      <protection hidden="1"/>
    </xf>
    <xf numFmtId="0" fontId="4" fillId="42" borderId="12" xfId="0" applyFont="1" applyFill="1" applyBorder="1" applyAlignment="1" applyProtection="1">
      <alignment horizontal="center"/>
      <protection hidden="1"/>
    </xf>
    <xf numFmtId="0" fontId="4" fillId="42" borderId="12" xfId="0" applyNumberFormat="1" applyFont="1" applyFill="1" applyBorder="1" applyAlignment="1" applyProtection="1">
      <alignment horizontal="center"/>
      <protection locked="0"/>
    </xf>
    <xf numFmtId="0" fontId="4" fillId="41" borderId="21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 horizontal="left"/>
      <protection hidden="1"/>
    </xf>
    <xf numFmtId="0" fontId="4" fillId="43" borderId="18" xfId="0" applyFont="1" applyFill="1" applyBorder="1" applyAlignment="1" applyProtection="1">
      <alignment horizontal="center"/>
      <protection hidden="1"/>
    </xf>
    <xf numFmtId="0" fontId="3" fillId="40" borderId="18" xfId="0" applyNumberFormat="1" applyFont="1" applyFill="1" applyBorder="1" applyAlignment="1" applyProtection="1">
      <alignment horizontal="center"/>
      <protection locked="0"/>
    </xf>
    <xf numFmtId="0" fontId="3" fillId="37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 applyProtection="1">
      <alignment horizontal="center"/>
      <protection hidden="1"/>
    </xf>
    <xf numFmtId="0" fontId="5" fillId="36" borderId="30" xfId="0" applyFont="1" applyFill="1" applyBorder="1" applyAlignment="1" applyProtection="1">
      <alignment/>
      <protection hidden="1"/>
    </xf>
    <xf numFmtId="0" fontId="4" fillId="43" borderId="14" xfId="0" applyFont="1" applyFill="1" applyBorder="1" applyAlignment="1" applyProtection="1">
      <alignment horizontal="center"/>
      <protection hidden="1"/>
    </xf>
    <xf numFmtId="0" fontId="3" fillId="40" borderId="14" xfId="0" applyNumberFormat="1" applyFont="1" applyFill="1" applyBorder="1" applyAlignment="1" applyProtection="1">
      <alignment horizontal="center"/>
      <protection locked="0"/>
    </xf>
    <xf numFmtId="0" fontId="3" fillId="37" borderId="31" xfId="0" applyFont="1" applyFill="1" applyBorder="1" applyAlignment="1" applyProtection="1">
      <alignment horizontal="center" vertical="center"/>
      <protection locked="0"/>
    </xf>
    <xf numFmtId="0" fontId="5" fillId="36" borderId="30" xfId="0" applyFont="1" applyFill="1" applyBorder="1" applyAlignment="1" applyProtection="1" quotePrefix="1">
      <alignment/>
      <protection hidden="1"/>
    </xf>
    <xf numFmtId="0" fontId="4" fillId="43" borderId="14" xfId="0" applyFont="1" applyFill="1" applyBorder="1" applyAlignment="1" applyProtection="1" quotePrefix="1">
      <alignment horizontal="center"/>
      <protection hidden="1"/>
    </xf>
    <xf numFmtId="0" fontId="3" fillId="37" borderId="31" xfId="0" applyFont="1" applyFill="1" applyBorder="1" applyAlignment="1" applyProtection="1">
      <alignment horizontal="center"/>
      <protection locked="0"/>
    </xf>
    <xf numFmtId="0" fontId="5" fillId="44" borderId="29" xfId="0" applyFont="1" applyFill="1" applyBorder="1" applyAlignment="1" applyProtection="1">
      <alignment horizontal="center"/>
      <protection hidden="1"/>
    </xf>
    <xf numFmtId="0" fontId="5" fillId="44" borderId="30" xfId="0" applyFont="1" applyFill="1" applyBorder="1" applyAlignment="1" applyProtection="1">
      <alignment/>
      <protection locked="0"/>
    </xf>
    <xf numFmtId="0" fontId="3" fillId="45" borderId="14" xfId="0" applyNumberFormat="1" applyFont="1" applyFill="1" applyBorder="1" applyAlignment="1" applyProtection="1">
      <alignment horizontal="center"/>
      <protection locked="0"/>
    </xf>
    <xf numFmtId="0" fontId="5" fillId="44" borderId="32" xfId="0" applyFont="1" applyFill="1" applyBorder="1" applyAlignment="1" applyProtection="1">
      <alignment horizontal="center"/>
      <protection hidden="1"/>
    </xf>
    <xf numFmtId="0" fontId="5" fillId="44" borderId="33" xfId="0" applyFont="1" applyFill="1" applyBorder="1" applyAlignment="1" applyProtection="1">
      <alignment/>
      <protection hidden="1"/>
    </xf>
    <xf numFmtId="0" fontId="11" fillId="43" borderId="19" xfId="0" applyFont="1" applyFill="1" applyBorder="1" applyAlignment="1" applyProtection="1">
      <alignment horizontal="center"/>
      <protection hidden="1"/>
    </xf>
    <xf numFmtId="0" fontId="3" fillId="45" borderId="19" xfId="0" applyNumberFormat="1" applyFont="1" applyFill="1" applyBorder="1" applyAlignment="1" applyProtection="1">
      <alignment horizontal="center"/>
      <protection locked="0"/>
    </xf>
    <xf numFmtId="0" fontId="3" fillId="37" borderId="34" xfId="0" applyFont="1" applyFill="1" applyBorder="1" applyAlignment="1" applyProtection="1">
      <alignment horizontal="center"/>
      <protection hidden="1"/>
    </xf>
    <xf numFmtId="0" fontId="3" fillId="37" borderId="35" xfId="0" applyFont="1" applyFill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4" fillId="41" borderId="37" xfId="0" applyFont="1" applyFill="1" applyBorder="1" applyAlignment="1" applyProtection="1">
      <alignment horizontal="center"/>
      <protection hidden="1"/>
    </xf>
    <xf numFmtId="0" fontId="5" fillId="36" borderId="27" xfId="0" applyFont="1" applyFill="1" applyBorder="1" applyAlignment="1" applyProtection="1">
      <alignment/>
      <protection hidden="1"/>
    </xf>
    <xf numFmtId="0" fontId="3" fillId="37" borderId="28" xfId="0" applyFont="1" applyFill="1" applyBorder="1" applyAlignment="1" applyProtection="1">
      <alignment horizontal="center"/>
      <protection locked="0"/>
    </xf>
    <xf numFmtId="0" fontId="3" fillId="37" borderId="38" xfId="0" applyFont="1" applyFill="1" applyBorder="1" applyAlignment="1" applyProtection="1">
      <alignment horizontal="center"/>
      <protection locked="0"/>
    </xf>
    <xf numFmtId="0" fontId="4" fillId="33" borderId="39" xfId="0" applyFont="1" applyFill="1" applyBorder="1" applyAlignment="1" applyProtection="1">
      <alignment horizontal="center"/>
      <protection hidden="1"/>
    </xf>
    <xf numFmtId="0" fontId="4" fillId="33" borderId="40" xfId="0" applyFont="1" applyFill="1" applyBorder="1" applyAlignment="1" applyProtection="1">
      <alignment horizontal="center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3" fillId="41" borderId="37" xfId="0" applyFont="1" applyFill="1" applyBorder="1" applyAlignment="1" applyProtection="1">
      <alignment horizontal="center"/>
      <protection hidden="1"/>
    </xf>
    <xf numFmtId="3" fontId="5" fillId="36" borderId="27" xfId="0" applyNumberFormat="1" applyFont="1" applyFill="1" applyBorder="1" applyAlignment="1" applyProtection="1">
      <alignment shrinkToFit="1"/>
      <protection hidden="1"/>
    </xf>
    <xf numFmtId="0" fontId="5" fillId="46" borderId="32" xfId="0" applyFont="1" applyFill="1" applyBorder="1" applyAlignment="1" applyProtection="1">
      <alignment horizontal="center"/>
      <protection hidden="1"/>
    </xf>
    <xf numFmtId="0" fontId="4" fillId="43" borderId="19" xfId="0" applyFont="1" applyFill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11" fillId="36" borderId="12" xfId="0" applyNumberFormat="1" applyFont="1" applyFill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/>
      <protection hidden="1"/>
    </xf>
    <xf numFmtId="0" fontId="3" fillId="0" borderId="41" xfId="0" applyNumberFormat="1" applyFont="1" applyFill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" fillId="39" borderId="43" xfId="0" applyFont="1" applyFill="1" applyBorder="1" applyAlignment="1" applyProtection="1">
      <alignment/>
      <protection hidden="1"/>
    </xf>
    <xf numFmtId="0" fontId="2" fillId="39" borderId="12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 shrinkToFit="1"/>
      <protection hidden="1"/>
    </xf>
    <xf numFmtId="0" fontId="2" fillId="39" borderId="10" xfId="0" applyFont="1" applyFill="1" applyBorder="1" applyAlignment="1" applyProtection="1">
      <alignment horizontal="center" shrinkToFit="1"/>
      <protection hidden="1"/>
    </xf>
    <xf numFmtId="0" fontId="10" fillId="0" borderId="16" xfId="0" applyFont="1" applyFill="1" applyBorder="1" applyAlignment="1" applyProtection="1">
      <alignment horizontal="center" shrinkToFit="1"/>
      <protection hidden="1"/>
    </xf>
    <xf numFmtId="0" fontId="5" fillId="36" borderId="26" xfId="0" applyFont="1" applyFill="1" applyBorder="1" applyAlignment="1" applyProtection="1">
      <alignment horizontal="center" shrinkToFit="1"/>
      <protection hidden="1"/>
    </xf>
    <xf numFmtId="0" fontId="5" fillId="36" borderId="27" xfId="0" applyFont="1" applyFill="1" applyBorder="1" applyAlignment="1" applyProtection="1">
      <alignment horizontal="left" shrinkToFit="1"/>
      <protection hidden="1"/>
    </xf>
    <xf numFmtId="0" fontId="5" fillId="36" borderId="29" xfId="0" applyFont="1" applyFill="1" applyBorder="1" applyAlignment="1" applyProtection="1">
      <alignment horizontal="center" shrinkToFit="1"/>
      <protection hidden="1"/>
    </xf>
    <xf numFmtId="0" fontId="5" fillId="36" borderId="30" xfId="0" applyFont="1" applyFill="1" applyBorder="1" applyAlignment="1" applyProtection="1">
      <alignment horizontal="left" shrinkToFit="1"/>
      <protection hidden="1"/>
    </xf>
    <xf numFmtId="0" fontId="3" fillId="37" borderId="35" xfId="0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 shrinkToFit="1"/>
      <protection hidden="1"/>
    </xf>
    <xf numFmtId="0" fontId="5" fillId="0" borderId="36" xfId="0" applyFont="1" applyBorder="1" applyAlignment="1" applyProtection="1">
      <alignment horizontal="center"/>
      <protection hidden="1"/>
    </xf>
    <xf numFmtId="3" fontId="5" fillId="44" borderId="30" xfId="0" applyNumberFormat="1" applyFont="1" applyFill="1" applyBorder="1" applyAlignment="1" applyProtection="1">
      <alignment shrinkToFit="1"/>
      <protection locked="0"/>
    </xf>
    <xf numFmtId="0" fontId="3" fillId="40" borderId="22" xfId="0" applyNumberFormat="1" applyFont="1" applyFill="1" applyBorder="1" applyAlignment="1" applyProtection="1">
      <alignment horizontal="center"/>
      <protection locked="0"/>
    </xf>
    <xf numFmtId="0" fontId="4" fillId="43" borderId="22" xfId="0" applyFont="1" applyFill="1" applyBorder="1" applyAlignment="1" applyProtection="1">
      <alignment horizontal="center"/>
      <protection hidden="1"/>
    </xf>
    <xf numFmtId="0" fontId="3" fillId="37" borderId="45" xfId="0" applyFont="1" applyFill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12" fillId="39" borderId="17" xfId="0" applyFont="1" applyFill="1" applyBorder="1" applyAlignment="1" applyProtection="1">
      <alignment horizontal="left" shrinkToFit="1"/>
      <protection hidden="1"/>
    </xf>
    <xf numFmtId="0" fontId="12" fillId="39" borderId="12" xfId="0" applyFont="1" applyFill="1" applyBorder="1" applyAlignment="1" applyProtection="1">
      <alignment horizontal="center"/>
      <protection hidden="1"/>
    </xf>
    <xf numFmtId="0" fontId="3" fillId="41" borderId="0" xfId="0" applyFont="1" applyFill="1" applyBorder="1" applyAlignment="1" applyProtection="1">
      <alignment horizontal="center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5" fillId="36" borderId="26" xfId="0" applyFont="1" applyFill="1" applyBorder="1" applyAlignment="1">
      <alignment horizontal="center"/>
    </xf>
    <xf numFmtId="0" fontId="5" fillId="36" borderId="29" xfId="0" applyFont="1" applyFill="1" applyBorder="1" applyAlignment="1">
      <alignment horizontal="center"/>
    </xf>
    <xf numFmtId="0" fontId="5" fillId="36" borderId="30" xfId="0" applyFont="1" applyFill="1" applyBorder="1" applyAlignment="1" applyProtection="1">
      <alignment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0" fontId="5" fillId="44" borderId="47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center"/>
      <protection hidden="1"/>
    </xf>
    <xf numFmtId="0" fontId="3" fillId="36" borderId="48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hidden="1"/>
    </xf>
    <xf numFmtId="0" fontId="3" fillId="0" borderId="49" xfId="0" applyNumberFormat="1" applyFont="1" applyFill="1" applyBorder="1" applyAlignment="1" applyProtection="1">
      <alignment horizontal="center"/>
      <protection locked="0"/>
    </xf>
    <xf numFmtId="0" fontId="3" fillId="36" borderId="38" xfId="0" applyFont="1" applyFill="1" applyBorder="1" applyAlignment="1" applyProtection="1">
      <alignment horizontal="center"/>
      <protection locked="0"/>
    </xf>
    <xf numFmtId="0" fontId="3" fillId="36" borderId="34" xfId="0" applyFont="1" applyFill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2" fillId="39" borderId="12" xfId="0" applyFont="1" applyFill="1" applyBorder="1" applyAlignment="1" applyProtection="1">
      <alignment shrinkToFit="1"/>
      <protection hidden="1"/>
    </xf>
    <xf numFmtId="0" fontId="13" fillId="0" borderId="49" xfId="0" applyNumberFormat="1" applyFont="1" applyFill="1" applyBorder="1" applyAlignment="1" applyProtection="1">
      <alignment horizontal="center"/>
      <protection locked="0"/>
    </xf>
    <xf numFmtId="0" fontId="12" fillId="39" borderId="36" xfId="0" applyFont="1" applyFill="1" applyBorder="1" applyAlignment="1" applyProtection="1">
      <alignment horizontal="center"/>
      <protection hidden="1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39" xfId="0" applyFont="1" applyFill="1" applyBorder="1" applyAlignment="1" applyProtection="1">
      <alignment horizontal="center" shrinkToFit="1"/>
      <protection hidden="1"/>
    </xf>
    <xf numFmtId="3" fontId="4" fillId="33" borderId="40" xfId="0" applyNumberFormat="1" applyFont="1" applyFill="1" applyBorder="1" applyAlignment="1" applyProtection="1">
      <alignment horizontal="center" shrinkToFit="1"/>
      <protection hidden="1"/>
    </xf>
    <xf numFmtId="3" fontId="4" fillId="0" borderId="0" xfId="0" applyNumberFormat="1" applyFont="1" applyFill="1" applyBorder="1" applyAlignment="1" applyProtection="1">
      <alignment horizontal="center" shrinkToFit="1"/>
      <protection hidden="1"/>
    </xf>
    <xf numFmtId="0" fontId="3" fillId="0" borderId="36" xfId="0" applyFont="1" applyBorder="1" applyAlignment="1" applyProtection="1">
      <alignment horizontal="center"/>
      <protection hidden="1"/>
    </xf>
    <xf numFmtId="3" fontId="4" fillId="33" borderId="39" xfId="0" applyNumberFormat="1" applyFont="1" applyFill="1" applyBorder="1" applyAlignment="1" applyProtection="1">
      <alignment horizontal="center" shrinkToFit="1"/>
      <protection hidden="1"/>
    </xf>
    <xf numFmtId="3" fontId="4" fillId="0" borderId="41" xfId="0" applyNumberFormat="1" applyFont="1" applyFill="1" applyBorder="1" applyAlignment="1" applyProtection="1">
      <alignment horizontal="center" shrinkToFit="1"/>
      <protection hidden="1"/>
    </xf>
    <xf numFmtId="3" fontId="5" fillId="36" borderId="30" xfId="0" applyNumberFormat="1" applyFont="1" applyFill="1" applyBorder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/>
      <protection hidden="1"/>
    </xf>
    <xf numFmtId="3" fontId="4" fillId="33" borderId="40" xfId="0" applyNumberFormat="1" applyFont="1" applyFill="1" applyBorder="1" applyAlignment="1" applyProtection="1">
      <alignment horizontal="center"/>
      <protection hidden="1"/>
    </xf>
    <xf numFmtId="3" fontId="4" fillId="33" borderId="10" xfId="0" applyNumberFormat="1" applyFont="1" applyFill="1" applyBorder="1" applyAlignment="1" applyProtection="1">
      <alignment horizontal="center" shrinkToFit="1"/>
      <protection hidden="1"/>
    </xf>
    <xf numFmtId="0" fontId="3" fillId="0" borderId="42" xfId="0" applyFont="1" applyBorder="1" applyAlignment="1" applyProtection="1">
      <alignment horizontal="center"/>
      <protection hidden="1"/>
    </xf>
    <xf numFmtId="3" fontId="4" fillId="0" borderId="41" xfId="0" applyNumberFormat="1" applyFont="1" applyBorder="1" applyAlignment="1" applyProtection="1">
      <alignment/>
      <protection hidden="1"/>
    </xf>
    <xf numFmtId="0" fontId="3" fillId="41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shrinkToFit="1"/>
      <protection hidden="1"/>
    </xf>
    <xf numFmtId="3" fontId="5" fillId="36" borderId="27" xfId="0" applyNumberFormat="1" applyFont="1" applyFill="1" applyBorder="1" applyAlignment="1" applyProtection="1">
      <alignment/>
      <protection hidden="1"/>
    </xf>
    <xf numFmtId="3" fontId="12" fillId="39" borderId="12" xfId="0" applyNumberFormat="1" applyFont="1" applyFill="1" applyBorder="1" applyAlignment="1" applyProtection="1">
      <alignment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3" fillId="37" borderId="48" xfId="0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4" fillId="43" borderId="12" xfId="0" applyFont="1" applyFill="1" applyBorder="1" applyAlignment="1" applyProtection="1">
      <alignment horizontal="center"/>
      <protection hidden="1"/>
    </xf>
    <xf numFmtId="3" fontId="2" fillId="39" borderId="12" xfId="0" applyNumberFormat="1" applyFont="1" applyFill="1" applyBorder="1" applyAlignment="1" applyProtection="1">
      <alignment shrinkToFit="1"/>
      <protection hidden="1"/>
    </xf>
    <xf numFmtId="0" fontId="12" fillId="39" borderId="12" xfId="0" applyNumberFormat="1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locked="0"/>
    </xf>
    <xf numFmtId="0" fontId="4" fillId="45" borderId="12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30" xfId="0" applyFont="1" applyFill="1" applyBorder="1" applyAlignment="1" applyProtection="1">
      <alignment/>
      <protection locked="0"/>
    </xf>
    <xf numFmtId="0" fontId="4" fillId="45" borderId="43" xfId="0" applyFont="1" applyFill="1" applyBorder="1" applyAlignment="1" applyProtection="1">
      <alignment/>
      <protection hidden="1"/>
    </xf>
    <xf numFmtId="0" fontId="4" fillId="45" borderId="12" xfId="0" applyFont="1" applyFill="1" applyBorder="1" applyAlignment="1" applyProtection="1">
      <alignment horizontal="left"/>
      <protection hidden="1"/>
    </xf>
    <xf numFmtId="3" fontId="5" fillId="44" borderId="27" xfId="0" applyNumberFormat="1" applyFont="1" applyFill="1" applyBorder="1" applyAlignment="1" applyProtection="1">
      <alignment shrinkToFit="1"/>
      <protection hidden="1"/>
    </xf>
    <xf numFmtId="3" fontId="5" fillId="44" borderId="50" xfId="0" applyNumberFormat="1" applyFont="1" applyFill="1" applyBorder="1" applyAlignment="1" applyProtection="1">
      <alignment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hidden="1"/>
    </xf>
    <xf numFmtId="0" fontId="3" fillId="37" borderId="18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/>
      <protection locked="0"/>
    </xf>
    <xf numFmtId="0" fontId="3" fillId="37" borderId="19" xfId="0" applyFont="1" applyFill="1" applyBorder="1" applyAlignment="1" applyProtection="1">
      <alignment horizontal="center"/>
      <protection locked="0"/>
    </xf>
    <xf numFmtId="0" fontId="3" fillId="40" borderId="51" xfId="0" applyNumberFormat="1" applyFont="1" applyFill="1" applyBorder="1" applyAlignment="1" applyProtection="1">
      <alignment horizontal="center"/>
      <protection locked="0"/>
    </xf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4" fillId="43" borderId="51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45" borderId="10" xfId="0" applyFont="1" applyFill="1" applyBorder="1" applyAlignment="1" applyProtection="1">
      <alignment/>
      <protection hidden="1"/>
    </xf>
    <xf numFmtId="0" fontId="5" fillId="44" borderId="30" xfId="0" applyFont="1" applyFill="1" applyBorder="1" applyAlignment="1" applyProtection="1">
      <alignment horizontal="left" shrinkToFit="1"/>
      <protection hidden="1"/>
    </xf>
    <xf numFmtId="0" fontId="5" fillId="44" borderId="30" xfId="0" applyFont="1" applyFill="1" applyBorder="1" applyAlignment="1" applyProtection="1">
      <alignment horizontal="left" shrinkToFit="1"/>
      <protection locked="0"/>
    </xf>
    <xf numFmtId="0" fontId="5" fillId="44" borderId="33" xfId="0" applyFont="1" applyFill="1" applyBorder="1" applyAlignment="1" applyProtection="1">
      <alignment horizontal="left" shrinkToFit="1"/>
      <protection locked="0"/>
    </xf>
    <xf numFmtId="3" fontId="5" fillId="44" borderId="33" xfId="0" applyNumberFormat="1" applyFont="1" applyFill="1" applyBorder="1" applyAlignment="1" applyProtection="1">
      <alignment shrinkToFit="1"/>
      <protection locked="0"/>
    </xf>
    <xf numFmtId="0" fontId="4" fillId="45" borderId="52" xfId="0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 horizontal="center" shrinkToFit="1"/>
      <protection hidden="1"/>
    </xf>
    <xf numFmtId="0" fontId="5" fillId="44" borderId="33" xfId="0" applyFont="1" applyFill="1" applyBorder="1" applyAlignment="1" applyProtection="1">
      <alignment shrinkToFit="1"/>
      <protection hidden="1"/>
    </xf>
    <xf numFmtId="0" fontId="4" fillId="45" borderId="18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/>
      <protection hidden="1"/>
    </xf>
    <xf numFmtId="0" fontId="4" fillId="45" borderId="14" xfId="0" applyFont="1" applyFill="1" applyBorder="1" applyAlignment="1" applyProtection="1">
      <alignment horizontal="left"/>
      <protection hidden="1"/>
    </xf>
    <xf numFmtId="0" fontId="4" fillId="45" borderId="19" xfId="0" applyFont="1" applyFill="1" applyBorder="1" applyAlignment="1" applyProtection="1">
      <alignment horizontal="left"/>
      <protection hidden="1"/>
    </xf>
    <xf numFmtId="3" fontId="4" fillId="45" borderId="12" xfId="0" applyNumberFormat="1" applyFont="1" applyFill="1" applyBorder="1" applyAlignment="1" applyProtection="1">
      <alignment/>
      <protection hidden="1"/>
    </xf>
    <xf numFmtId="0" fontId="5" fillId="44" borderId="26" xfId="0" applyFont="1" applyFill="1" applyBorder="1" applyAlignment="1" applyProtection="1">
      <alignment horizontal="center"/>
      <protection hidden="1"/>
    </xf>
    <xf numFmtId="3" fontId="5" fillId="44" borderId="27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hidden="1"/>
    </xf>
    <xf numFmtId="3" fontId="5" fillId="44" borderId="30" xfId="0" applyNumberFormat="1" applyFont="1" applyFill="1" applyBorder="1" applyAlignment="1" applyProtection="1">
      <alignment/>
      <protection locked="0"/>
    </xf>
    <xf numFmtId="3" fontId="14" fillId="44" borderId="27" xfId="0" applyNumberFormat="1" applyFont="1" applyFill="1" applyBorder="1" applyAlignment="1" applyProtection="1">
      <alignment/>
      <protection hidden="1"/>
    </xf>
    <xf numFmtId="0" fontId="5" fillId="44" borderId="29" xfId="0" applyFont="1" applyFill="1" applyBorder="1" applyAlignment="1" applyProtection="1">
      <alignment horizontal="center" shrinkToFit="1"/>
      <protection hidden="1"/>
    </xf>
    <xf numFmtId="0" fontId="5" fillId="44" borderId="32" xfId="0" applyFont="1" applyFill="1" applyBorder="1" applyAlignment="1" applyProtection="1">
      <alignment horizontal="center" shrinkToFit="1"/>
      <protection hidden="1"/>
    </xf>
    <xf numFmtId="0" fontId="3" fillId="36" borderId="18" xfId="0" applyFont="1" applyFill="1" applyBorder="1" applyAlignment="1" applyProtection="1">
      <alignment horizontal="center" wrapText="1"/>
      <protection hidden="1"/>
    </xf>
    <xf numFmtId="0" fontId="5" fillId="37" borderId="18" xfId="0" applyFont="1" applyFill="1" applyBorder="1" applyAlignment="1" applyProtection="1">
      <alignment horizontal="center" textRotation="90" wrapText="1"/>
      <protection locked="0"/>
    </xf>
    <xf numFmtId="3" fontId="5" fillId="36" borderId="30" xfId="0" applyNumberFormat="1" applyFont="1" applyFill="1" applyBorder="1" applyAlignment="1" applyProtection="1">
      <alignment wrapText="1" shrinkToFit="1"/>
      <protection hidden="1"/>
    </xf>
    <xf numFmtId="0" fontId="5" fillId="36" borderId="53" xfId="0" applyFont="1" applyFill="1" applyBorder="1" applyAlignment="1" applyProtection="1">
      <alignment horizontal="center"/>
      <protection hidden="1"/>
    </xf>
    <xf numFmtId="0" fontId="5" fillId="44" borderId="50" xfId="0" applyFont="1" applyFill="1" applyBorder="1" applyAlignment="1" applyProtection="1">
      <alignment/>
      <protection locked="0"/>
    </xf>
    <xf numFmtId="0" fontId="5" fillId="44" borderId="50" xfId="0" applyFont="1" applyFill="1" applyBorder="1" applyAlignment="1" applyProtection="1">
      <alignment horizontal="left" shrinkToFit="1"/>
      <protection locked="0"/>
    </xf>
    <xf numFmtId="0" fontId="3" fillId="36" borderId="15" xfId="0" applyFont="1" applyFill="1" applyBorder="1" applyAlignment="1" applyProtection="1">
      <alignment horizontal="center"/>
      <protection hidden="1"/>
    </xf>
    <xf numFmtId="0" fontId="3" fillId="36" borderId="54" xfId="0" applyFont="1" applyFill="1" applyBorder="1" applyAlignment="1">
      <alignment horizontal="center"/>
    </xf>
    <xf numFmtId="0" fontId="3" fillId="36" borderId="20" xfId="0" applyFont="1" applyFill="1" applyBorder="1" applyAlignment="1" applyProtection="1">
      <alignment horizontal="center"/>
      <protection hidden="1"/>
    </xf>
    <xf numFmtId="0" fontId="3" fillId="36" borderId="55" xfId="0" applyFont="1" applyFill="1" applyBorder="1" applyAlignment="1">
      <alignment horizontal="center"/>
    </xf>
    <xf numFmtId="0" fontId="4" fillId="40" borderId="43" xfId="0" applyFont="1" applyFill="1" applyBorder="1" applyAlignment="1" applyProtection="1">
      <alignment horizontal="center"/>
      <protection hidden="1"/>
    </xf>
    <xf numFmtId="0" fontId="3" fillId="0" borderId="37" xfId="0" applyFont="1" applyBorder="1" applyAlignment="1">
      <alignment horizontal="center"/>
    </xf>
    <xf numFmtId="0" fontId="2" fillId="47" borderId="0" xfId="0" applyFont="1" applyFill="1" applyAlignment="1" applyProtection="1">
      <alignment horizontal="left"/>
      <protection hidden="1"/>
    </xf>
    <xf numFmtId="0" fontId="0" fillId="36" borderId="13" xfId="0" applyFill="1" applyBorder="1" applyAlignment="1">
      <alignment horizontal="center"/>
    </xf>
    <xf numFmtId="0" fontId="0" fillId="36" borderId="48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3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A806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G4" sqref="G4"/>
    </sheetView>
  </sheetViews>
  <sheetFormatPr defaultColWidth="9.140625" defaultRowHeight="15"/>
  <cols>
    <col min="1" max="1" width="2.7109375" style="9" customWidth="1"/>
    <col min="2" max="2" width="16.7109375" style="166" customWidth="1"/>
    <col min="3" max="3" width="37.7109375" style="8" customWidth="1"/>
    <col min="4" max="5" width="8.7109375" style="167" customWidth="1"/>
    <col min="6" max="19" width="6.7109375" style="8" customWidth="1"/>
    <col min="20" max="20" width="6.7109375" style="8" hidden="1" customWidth="1"/>
    <col min="21" max="33" width="6.7109375" style="8" customWidth="1"/>
    <col min="34" max="34" width="7.57421875" style="8" bestFit="1" customWidth="1"/>
    <col min="35" max="52" width="6.7109375" style="8" customWidth="1"/>
    <col min="53" max="53" width="6.7109375" style="10" customWidth="1"/>
    <col min="54" max="16384" width="9.140625" style="9" customWidth="1"/>
  </cols>
  <sheetData>
    <row r="1" spans="2:12" ht="18.75" thickBot="1">
      <c r="B1" s="220" t="s">
        <v>1188</v>
      </c>
      <c r="C1" s="220"/>
      <c r="D1" s="1"/>
      <c r="E1" s="1"/>
      <c r="F1" s="2">
        <f>COUNTIF(F2:AZ2,"OK")</f>
        <v>40</v>
      </c>
      <c r="G1" s="3">
        <f>COUNTIF(F2:AZ2,"NOK")</f>
        <v>6</v>
      </c>
      <c r="H1" s="4">
        <f>COUNTIF(F2:AZ2,"NON")</f>
        <v>0</v>
      </c>
      <c r="I1" s="1"/>
      <c r="J1" s="5">
        <f>F1/($F$1+$G$1+$H$1)</f>
        <v>0.8695652173913043</v>
      </c>
      <c r="K1" s="6">
        <f>G1/($F$1+$G$1+$H$1)</f>
        <v>0.13043478260869565</v>
      </c>
      <c r="L1" s="7">
        <f>H1/($F$1+$G$1+$H$1)</f>
        <v>0</v>
      </c>
    </row>
    <row r="2" spans="2:52" ht="13.5" customHeight="1" thickBot="1">
      <c r="B2" s="12" t="s">
        <v>1280</v>
      </c>
      <c r="C2" s="13"/>
      <c r="D2" s="29"/>
      <c r="E2" s="14"/>
      <c r="F2" s="15" t="str">
        <f aca="true" t="shared" si="0" ref="F2:L2">IF(F6=0,"NON",IF(F6=F18,"OK","NOK"))</f>
        <v>OK</v>
      </c>
      <c r="G2" s="15" t="str">
        <f t="shared" si="0"/>
        <v>OK</v>
      </c>
      <c r="H2" s="15" t="str">
        <f t="shared" si="0"/>
        <v>OK</v>
      </c>
      <c r="I2" s="15" t="str">
        <f t="shared" si="0"/>
        <v>OK</v>
      </c>
      <c r="J2" s="15" t="str">
        <f t="shared" si="0"/>
        <v>OK</v>
      </c>
      <c r="K2" s="15" t="str">
        <f t="shared" si="0"/>
        <v>OK</v>
      </c>
      <c r="L2" s="15" t="str">
        <f t="shared" si="0"/>
        <v>OK</v>
      </c>
      <c r="M2" s="15" t="str">
        <f aca="true" t="shared" si="1" ref="M2:S2">IF(M6=0,"NON",IF(M6=M18,"OK","NOK"))</f>
        <v>OK</v>
      </c>
      <c r="N2" s="15" t="str">
        <f t="shared" si="1"/>
        <v>OK</v>
      </c>
      <c r="O2" s="15" t="str">
        <f t="shared" si="1"/>
        <v>OK</v>
      </c>
      <c r="P2" s="15" t="str">
        <f t="shared" si="1"/>
        <v>OK</v>
      </c>
      <c r="Q2" s="15" t="str">
        <f t="shared" si="1"/>
        <v>OK</v>
      </c>
      <c r="R2" s="15" t="str">
        <f t="shared" si="1"/>
        <v>OK</v>
      </c>
      <c r="S2" s="15" t="str">
        <f t="shared" si="1"/>
        <v>OK</v>
      </c>
      <c r="T2" s="15"/>
      <c r="U2" s="15" t="str">
        <f aca="true" t="shared" si="2" ref="U2:AZ2">IF(U6=0,"NON",IF(U6=U18,"OK","NOK"))</f>
        <v>OK</v>
      </c>
      <c r="V2" s="15" t="str">
        <f t="shared" si="2"/>
        <v>OK</v>
      </c>
      <c r="W2" s="15" t="str">
        <f t="shared" si="2"/>
        <v>OK</v>
      </c>
      <c r="X2" s="15" t="str">
        <f t="shared" si="2"/>
        <v>OK</v>
      </c>
      <c r="Y2" s="15" t="str">
        <f t="shared" si="2"/>
        <v>OK</v>
      </c>
      <c r="Z2" s="15" t="str">
        <f t="shared" si="2"/>
        <v>OK</v>
      </c>
      <c r="AA2" s="15" t="str">
        <f t="shared" si="2"/>
        <v>OK</v>
      </c>
      <c r="AB2" s="15" t="str">
        <f t="shared" si="2"/>
        <v>OK</v>
      </c>
      <c r="AC2" s="15" t="str">
        <f t="shared" si="2"/>
        <v>NOK</v>
      </c>
      <c r="AD2" s="15" t="str">
        <f t="shared" si="2"/>
        <v>OK</v>
      </c>
      <c r="AE2" s="15" t="str">
        <f t="shared" si="2"/>
        <v>NOK</v>
      </c>
      <c r="AF2" s="15" t="str">
        <f t="shared" si="2"/>
        <v>OK</v>
      </c>
      <c r="AG2" s="15" t="str">
        <f t="shared" si="2"/>
        <v>OK</v>
      </c>
      <c r="AH2" s="15" t="str">
        <f t="shared" si="2"/>
        <v>OK</v>
      </c>
      <c r="AI2" s="15" t="str">
        <f t="shared" si="2"/>
        <v>OK</v>
      </c>
      <c r="AJ2" s="15" t="str">
        <f t="shared" si="2"/>
        <v>OK</v>
      </c>
      <c r="AK2" s="15" t="str">
        <f>IF(AK6=0,"NON",IF(AK6=AK18,"OK","NOK"))</f>
        <v>OK</v>
      </c>
      <c r="AL2" s="15" t="str">
        <f t="shared" si="2"/>
        <v>OK</v>
      </c>
      <c r="AM2" s="15" t="str">
        <f t="shared" si="2"/>
        <v>OK</v>
      </c>
      <c r="AN2" s="15" t="str">
        <f t="shared" si="2"/>
        <v>OK</v>
      </c>
      <c r="AO2" s="15" t="str">
        <f t="shared" si="2"/>
        <v>OK</v>
      </c>
      <c r="AP2" s="15" t="str">
        <f t="shared" si="2"/>
        <v>OK</v>
      </c>
      <c r="AQ2" s="15" t="str">
        <f t="shared" si="2"/>
        <v>OK</v>
      </c>
      <c r="AR2" s="15" t="str">
        <f t="shared" si="2"/>
        <v>OK</v>
      </c>
      <c r="AS2" s="15" t="str">
        <f t="shared" si="2"/>
        <v>OK</v>
      </c>
      <c r="AT2" s="15" t="str">
        <f t="shared" si="2"/>
        <v>OK</v>
      </c>
      <c r="AU2" s="15" t="str">
        <f t="shared" si="2"/>
        <v>NOK</v>
      </c>
      <c r="AV2" s="15" t="str">
        <f t="shared" si="2"/>
        <v>NOK</v>
      </c>
      <c r="AW2" s="15" t="str">
        <f t="shared" si="2"/>
        <v>OK</v>
      </c>
      <c r="AX2" s="15" t="str">
        <f t="shared" si="2"/>
        <v>NOK</v>
      </c>
      <c r="AY2" s="15" t="str">
        <f t="shared" si="2"/>
        <v>NOK</v>
      </c>
      <c r="AZ2" s="15" t="str">
        <f t="shared" si="2"/>
        <v>OK</v>
      </c>
    </row>
    <row r="3" spans="2:52" ht="39.75" customHeight="1">
      <c r="B3" s="208" t="s">
        <v>1158</v>
      </c>
      <c r="C3" s="16" t="s">
        <v>1160</v>
      </c>
      <c r="D3" s="171"/>
      <c r="E3" s="17"/>
      <c r="F3" s="209" t="s">
        <v>1203</v>
      </c>
      <c r="G3" s="209" t="s">
        <v>1204</v>
      </c>
      <c r="H3" s="209" t="s">
        <v>1205</v>
      </c>
      <c r="I3" s="209" t="s">
        <v>1206</v>
      </c>
      <c r="J3" s="209" t="s">
        <v>1207</v>
      </c>
      <c r="K3" s="209" t="s">
        <v>1208</v>
      </c>
      <c r="L3" s="209" t="s">
        <v>1209</v>
      </c>
      <c r="M3" s="209" t="s">
        <v>1210</v>
      </c>
      <c r="N3" s="209" t="s">
        <v>1211</v>
      </c>
      <c r="O3" s="209" t="s">
        <v>1212</v>
      </c>
      <c r="P3" s="209" t="s">
        <v>1213</v>
      </c>
      <c r="Q3" s="209" t="s">
        <v>1214</v>
      </c>
      <c r="R3" s="209" t="s">
        <v>1215</v>
      </c>
      <c r="S3" s="209" t="s">
        <v>1216</v>
      </c>
      <c r="T3" s="209"/>
      <c r="U3" s="209" t="s">
        <v>1218</v>
      </c>
      <c r="V3" s="209" t="s">
        <v>1219</v>
      </c>
      <c r="W3" s="209" t="s">
        <v>1220</v>
      </c>
      <c r="X3" s="209" t="s">
        <v>1221</v>
      </c>
      <c r="Y3" s="209" t="s">
        <v>1222</v>
      </c>
      <c r="Z3" s="209" t="s">
        <v>1223</v>
      </c>
      <c r="AA3" s="209" t="s">
        <v>1224</v>
      </c>
      <c r="AB3" s="209" t="s">
        <v>1225</v>
      </c>
      <c r="AC3" s="209" t="s">
        <v>1226</v>
      </c>
      <c r="AD3" s="209" t="s">
        <v>1227</v>
      </c>
      <c r="AE3" s="209" t="s">
        <v>1228</v>
      </c>
      <c r="AF3" s="209" t="s">
        <v>1229</v>
      </c>
      <c r="AG3" s="209" t="s">
        <v>1230</v>
      </c>
      <c r="AH3" s="209" t="s">
        <v>1231</v>
      </c>
      <c r="AI3" s="209" t="s">
        <v>1232</v>
      </c>
      <c r="AJ3" s="209" t="s">
        <v>1233</v>
      </c>
      <c r="AK3" s="209" t="s">
        <v>1217</v>
      </c>
      <c r="AL3" s="209" t="s">
        <v>1234</v>
      </c>
      <c r="AM3" s="209" t="s">
        <v>1235</v>
      </c>
      <c r="AN3" s="209" t="s">
        <v>1236</v>
      </c>
      <c r="AO3" s="209" t="s">
        <v>1237</v>
      </c>
      <c r="AP3" s="209" t="s">
        <v>1238</v>
      </c>
      <c r="AQ3" s="209" t="s">
        <v>1239</v>
      </c>
      <c r="AR3" s="209" t="s">
        <v>1240</v>
      </c>
      <c r="AS3" s="209" t="s">
        <v>1241</v>
      </c>
      <c r="AT3" s="209" t="s">
        <v>1242</v>
      </c>
      <c r="AU3" s="209" t="s">
        <v>1243</v>
      </c>
      <c r="AV3" s="209" t="s">
        <v>1226</v>
      </c>
      <c r="AW3" s="209" t="s">
        <v>1244</v>
      </c>
      <c r="AX3" s="209" t="s">
        <v>1228</v>
      </c>
      <c r="AY3" s="209" t="s">
        <v>1245</v>
      </c>
      <c r="AZ3" s="209" t="s">
        <v>1246</v>
      </c>
    </row>
    <row r="4" spans="2:53" ht="99.75" customHeight="1" thickBot="1">
      <c r="B4" s="18" t="s">
        <v>0</v>
      </c>
      <c r="C4" s="19" t="s">
        <v>1</v>
      </c>
      <c r="D4" s="20"/>
      <c r="E4" s="14"/>
      <c r="F4" s="21" t="s">
        <v>1247</v>
      </c>
      <c r="G4" s="21" t="s">
        <v>1248</v>
      </c>
      <c r="H4" s="21" t="s">
        <v>1249</v>
      </c>
      <c r="I4" s="21" t="s">
        <v>391</v>
      </c>
      <c r="J4" s="21" t="s">
        <v>1250</v>
      </c>
      <c r="K4" s="21" t="s">
        <v>1251</v>
      </c>
      <c r="L4" s="21" t="s">
        <v>1252</v>
      </c>
      <c r="M4" s="21" t="s">
        <v>161</v>
      </c>
      <c r="N4" s="21" t="s">
        <v>1253</v>
      </c>
      <c r="O4" s="21" t="s">
        <v>1254</v>
      </c>
      <c r="P4" s="21" t="s">
        <v>1255</v>
      </c>
      <c r="Q4" s="21" t="s">
        <v>1256</v>
      </c>
      <c r="R4" s="21" t="s">
        <v>99</v>
      </c>
      <c r="S4" s="21" t="s">
        <v>1257</v>
      </c>
      <c r="T4" s="21"/>
      <c r="U4" s="21" t="s">
        <v>1259</v>
      </c>
      <c r="V4" s="21" t="s">
        <v>1260</v>
      </c>
      <c r="W4" s="21" t="s">
        <v>1261</v>
      </c>
      <c r="X4" s="21" t="s">
        <v>1262</v>
      </c>
      <c r="Y4" s="21" t="s">
        <v>1263</v>
      </c>
      <c r="Z4" s="21" t="s">
        <v>1264</v>
      </c>
      <c r="AA4" s="21" t="s">
        <v>1265</v>
      </c>
      <c r="AB4" s="21" t="s">
        <v>1266</v>
      </c>
      <c r="AC4" s="21" t="s">
        <v>1267</v>
      </c>
      <c r="AD4" s="21" t="s">
        <v>1268</v>
      </c>
      <c r="AE4" s="21" t="s">
        <v>1269</v>
      </c>
      <c r="AF4" s="21" t="s">
        <v>57</v>
      </c>
      <c r="AG4" s="21" t="s">
        <v>1270</v>
      </c>
      <c r="AH4" s="21" t="s">
        <v>153</v>
      </c>
      <c r="AI4" s="21" t="s">
        <v>1271</v>
      </c>
      <c r="AJ4" s="21" t="s">
        <v>1272</v>
      </c>
      <c r="AK4" s="21" t="s">
        <v>1258</v>
      </c>
      <c r="AL4" s="21" t="s">
        <v>1273</v>
      </c>
      <c r="AM4" s="21" t="s">
        <v>345</v>
      </c>
      <c r="AN4" s="21" t="s">
        <v>365</v>
      </c>
      <c r="AO4" s="21" t="s">
        <v>1274</v>
      </c>
      <c r="AP4" s="21" t="s">
        <v>1275</v>
      </c>
      <c r="AQ4" s="21" t="s">
        <v>519</v>
      </c>
      <c r="AR4" s="21" t="s">
        <v>1276</v>
      </c>
      <c r="AS4" s="21" t="s">
        <v>550</v>
      </c>
      <c r="AT4" s="21" t="s">
        <v>267</v>
      </c>
      <c r="AU4" s="21" t="s">
        <v>1277</v>
      </c>
      <c r="AV4" s="21" t="s">
        <v>1267</v>
      </c>
      <c r="AW4" s="21" t="s">
        <v>1278</v>
      </c>
      <c r="AX4" s="21" t="s">
        <v>1269</v>
      </c>
      <c r="AY4" s="21" t="s">
        <v>975</v>
      </c>
      <c r="AZ4" s="21" t="s">
        <v>1279</v>
      </c>
      <c r="BA4" s="22"/>
    </row>
    <row r="5" spans="2:53" ht="18" customHeight="1" thickBot="1">
      <c r="B5" s="18" t="s">
        <v>4</v>
      </c>
      <c r="C5" s="19" t="s">
        <v>5</v>
      </c>
      <c r="D5" s="23"/>
      <c r="E5" s="14"/>
      <c r="F5" s="24">
        <v>42289</v>
      </c>
      <c r="G5" s="24">
        <v>42289</v>
      </c>
      <c r="H5" s="24">
        <v>42290</v>
      </c>
      <c r="I5" s="24">
        <v>42290</v>
      </c>
      <c r="J5" s="24">
        <v>42291</v>
      </c>
      <c r="K5" s="24">
        <v>42291</v>
      </c>
      <c r="L5" s="24">
        <v>42291</v>
      </c>
      <c r="M5" s="24">
        <v>42292</v>
      </c>
      <c r="N5" s="24">
        <v>42292</v>
      </c>
      <c r="O5" s="24">
        <v>42292</v>
      </c>
      <c r="P5" s="24">
        <v>42292</v>
      </c>
      <c r="Q5" s="24">
        <v>42294</v>
      </c>
      <c r="R5" s="24">
        <v>42294</v>
      </c>
      <c r="S5" s="24">
        <v>42294</v>
      </c>
      <c r="T5" s="24"/>
      <c r="U5" s="24">
        <v>42294</v>
      </c>
      <c r="V5" s="24">
        <v>42294</v>
      </c>
      <c r="W5" s="24">
        <v>42294</v>
      </c>
      <c r="X5" s="24">
        <v>42294</v>
      </c>
      <c r="Y5" s="24">
        <v>42294</v>
      </c>
      <c r="Z5" s="24">
        <v>42294</v>
      </c>
      <c r="AA5" s="24">
        <v>42294</v>
      </c>
      <c r="AB5" s="24">
        <v>42294</v>
      </c>
      <c r="AC5" s="24">
        <v>42294</v>
      </c>
      <c r="AD5" s="24">
        <v>42294</v>
      </c>
      <c r="AE5" s="24">
        <v>42294</v>
      </c>
      <c r="AF5" s="24">
        <v>42295</v>
      </c>
      <c r="AG5" s="24">
        <v>42295</v>
      </c>
      <c r="AH5" s="24">
        <v>42295</v>
      </c>
      <c r="AI5" s="24">
        <v>42295</v>
      </c>
      <c r="AJ5" s="24">
        <v>42295</v>
      </c>
      <c r="AK5" s="24">
        <v>42295</v>
      </c>
      <c r="AL5" s="24">
        <v>42295</v>
      </c>
      <c r="AM5" s="24">
        <v>42295</v>
      </c>
      <c r="AN5" s="24">
        <v>42295</v>
      </c>
      <c r="AO5" s="24">
        <v>42295</v>
      </c>
      <c r="AP5" s="24">
        <v>42295</v>
      </c>
      <c r="AQ5" s="24">
        <v>42295</v>
      </c>
      <c r="AR5" s="24">
        <v>42295</v>
      </c>
      <c r="AS5" s="24">
        <v>42295</v>
      </c>
      <c r="AT5" s="24">
        <v>42295</v>
      </c>
      <c r="AU5" s="24">
        <v>42295</v>
      </c>
      <c r="AV5" s="24">
        <v>42295</v>
      </c>
      <c r="AW5" s="24">
        <v>42295</v>
      </c>
      <c r="AX5" s="24">
        <v>42295</v>
      </c>
      <c r="AY5" s="24">
        <v>42295</v>
      </c>
      <c r="AZ5" s="24">
        <v>42295</v>
      </c>
      <c r="BA5" s="25">
        <f>COUNT(F5:AZ5)</f>
        <v>46</v>
      </c>
    </row>
    <row r="6" spans="2:53" s="31" customFormat="1" ht="18" customHeight="1" thickBot="1">
      <c r="B6" s="26" t="s">
        <v>1159</v>
      </c>
      <c r="C6" s="27" t="s">
        <v>1161</v>
      </c>
      <c r="D6" s="28">
        <f>SUM(F6:AZ6)</f>
        <v>39900</v>
      </c>
      <c r="E6" s="29"/>
      <c r="F6" s="30">
        <v>619</v>
      </c>
      <c r="G6" s="30">
        <v>658</v>
      </c>
      <c r="H6" s="30">
        <v>259</v>
      </c>
      <c r="I6" s="30">
        <v>1711</v>
      </c>
      <c r="J6" s="30">
        <v>682</v>
      </c>
      <c r="K6" s="30">
        <v>241</v>
      </c>
      <c r="L6" s="30">
        <v>438</v>
      </c>
      <c r="M6" s="30">
        <v>644</v>
      </c>
      <c r="N6" s="30">
        <v>276</v>
      </c>
      <c r="O6" s="30">
        <v>419</v>
      </c>
      <c r="P6" s="30">
        <v>234</v>
      </c>
      <c r="Q6" s="30">
        <v>802</v>
      </c>
      <c r="R6" s="30">
        <v>953</v>
      </c>
      <c r="S6" s="30">
        <v>590</v>
      </c>
      <c r="T6" s="30"/>
      <c r="U6" s="30">
        <v>697</v>
      </c>
      <c r="V6" s="30">
        <v>810</v>
      </c>
      <c r="W6" s="30">
        <v>628</v>
      </c>
      <c r="X6" s="30">
        <v>23</v>
      </c>
      <c r="Y6" s="30">
        <v>821</v>
      </c>
      <c r="Z6" s="30">
        <v>639</v>
      </c>
      <c r="AA6" s="30">
        <v>1253</v>
      </c>
      <c r="AB6" s="30">
        <v>494</v>
      </c>
      <c r="AC6" s="30">
        <v>709</v>
      </c>
      <c r="AD6" s="30">
        <v>308</v>
      </c>
      <c r="AE6" s="30">
        <v>989</v>
      </c>
      <c r="AF6" s="30">
        <v>1870</v>
      </c>
      <c r="AG6" s="30">
        <v>642</v>
      </c>
      <c r="AH6" s="30">
        <v>2478</v>
      </c>
      <c r="AI6" s="30">
        <v>923</v>
      </c>
      <c r="AJ6" s="30">
        <v>1431</v>
      </c>
      <c r="AK6" s="30">
        <v>800</v>
      </c>
      <c r="AL6" s="30">
        <v>1132</v>
      </c>
      <c r="AM6" s="30">
        <v>1184</v>
      </c>
      <c r="AN6" s="30">
        <v>2373</v>
      </c>
      <c r="AO6" s="30">
        <v>1234</v>
      </c>
      <c r="AP6" s="30">
        <v>1537</v>
      </c>
      <c r="AQ6" s="30">
        <v>1426</v>
      </c>
      <c r="AR6" s="30">
        <v>1133</v>
      </c>
      <c r="AS6" s="30">
        <v>751</v>
      </c>
      <c r="AT6" s="30">
        <v>694</v>
      </c>
      <c r="AU6" s="30">
        <v>599</v>
      </c>
      <c r="AV6" s="30">
        <v>287</v>
      </c>
      <c r="AW6" s="30">
        <v>573</v>
      </c>
      <c r="AX6" s="30">
        <v>2023</v>
      </c>
      <c r="AY6" s="30">
        <v>282</v>
      </c>
      <c r="AZ6" s="30">
        <v>631</v>
      </c>
      <c r="BA6" s="32">
        <f>COUNT(F6:AZ6)</f>
        <v>46</v>
      </c>
    </row>
    <row r="7" spans="2:52" ht="13.5" thickBot="1">
      <c r="B7" s="33"/>
      <c r="C7" s="34"/>
      <c r="D7" s="29"/>
      <c r="E7" s="29"/>
      <c r="F7" s="35"/>
      <c r="G7" s="35"/>
      <c r="H7" s="35" t="s">
        <v>1281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 t="s">
        <v>1281</v>
      </c>
      <c r="AG7" s="35" t="s">
        <v>1281</v>
      </c>
      <c r="AH7" s="35" t="s">
        <v>1281</v>
      </c>
      <c r="AI7" s="35" t="s">
        <v>1281</v>
      </c>
      <c r="AJ7" s="35"/>
      <c r="AK7" s="35"/>
      <c r="AL7" s="35"/>
      <c r="AM7" s="35"/>
      <c r="AN7" s="35" t="s">
        <v>1281</v>
      </c>
      <c r="AO7" s="35"/>
      <c r="AP7" s="35" t="s">
        <v>1281</v>
      </c>
      <c r="AQ7" s="35"/>
      <c r="AR7" s="35"/>
      <c r="AS7" s="35"/>
      <c r="AT7" s="35" t="s">
        <v>1281</v>
      </c>
      <c r="AU7" s="35"/>
      <c r="AV7" s="35"/>
      <c r="AW7" s="35"/>
      <c r="AX7" s="35"/>
      <c r="AY7" s="35"/>
      <c r="AZ7" s="35"/>
    </row>
    <row r="8" spans="2:52" ht="12.75" customHeight="1" thickBot="1">
      <c r="B8" s="36"/>
      <c r="C8" s="37" t="s">
        <v>6</v>
      </c>
      <c r="D8" s="29"/>
      <c r="E8" s="29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</row>
    <row r="9" spans="2:52" ht="12.75" customHeight="1">
      <c r="B9" s="221" t="s">
        <v>7</v>
      </c>
      <c r="C9" s="222"/>
      <c r="D9" s="39">
        <f aca="true" t="shared" si="3" ref="D9:D18">SUM(F9:AZ9)</f>
        <v>6140</v>
      </c>
      <c r="E9" s="29"/>
      <c r="F9" s="40">
        <f aca="true" t="shared" si="4" ref="F9:L9">F141</f>
        <v>201</v>
      </c>
      <c r="G9" s="40">
        <f t="shared" si="4"/>
        <v>231</v>
      </c>
      <c r="H9" s="40">
        <f t="shared" si="4"/>
        <v>103</v>
      </c>
      <c r="I9" s="40">
        <f t="shared" si="4"/>
        <v>18</v>
      </c>
      <c r="J9" s="40">
        <f t="shared" si="4"/>
        <v>3</v>
      </c>
      <c r="K9" s="40">
        <f t="shared" si="4"/>
        <v>32</v>
      </c>
      <c r="L9" s="40">
        <f t="shared" si="4"/>
        <v>184</v>
      </c>
      <c r="M9" s="40">
        <f aca="true" t="shared" si="5" ref="M9:S9">M141</f>
        <v>444</v>
      </c>
      <c r="N9" s="40">
        <f t="shared" si="5"/>
        <v>48</v>
      </c>
      <c r="O9" s="40">
        <f t="shared" si="5"/>
        <v>68</v>
      </c>
      <c r="P9" s="40">
        <f t="shared" si="5"/>
        <v>110</v>
      </c>
      <c r="Q9" s="40">
        <f t="shared" si="5"/>
        <v>369</v>
      </c>
      <c r="R9" s="40">
        <f t="shared" si="5"/>
        <v>563</v>
      </c>
      <c r="S9" s="40">
        <f t="shared" si="5"/>
        <v>222</v>
      </c>
      <c r="T9" s="40">
        <f aca="true" t="shared" si="6" ref="T9:AZ9">T141</f>
        <v>0</v>
      </c>
      <c r="U9" s="40">
        <f t="shared" si="6"/>
        <v>1</v>
      </c>
      <c r="V9" s="40">
        <f t="shared" si="6"/>
        <v>51</v>
      </c>
      <c r="W9" s="40">
        <f t="shared" si="6"/>
        <v>24</v>
      </c>
      <c r="X9" s="40">
        <f t="shared" si="6"/>
        <v>1</v>
      </c>
      <c r="Y9" s="40">
        <f t="shared" si="6"/>
        <v>10</v>
      </c>
      <c r="Z9" s="40">
        <f t="shared" si="6"/>
        <v>3</v>
      </c>
      <c r="AA9" s="40">
        <f t="shared" si="6"/>
        <v>0</v>
      </c>
      <c r="AB9" s="40">
        <f t="shared" si="6"/>
        <v>77</v>
      </c>
      <c r="AC9" s="40">
        <f t="shared" si="6"/>
        <v>0</v>
      </c>
      <c r="AD9" s="40">
        <f t="shared" si="6"/>
        <v>1</v>
      </c>
      <c r="AE9" s="40">
        <f t="shared" si="6"/>
        <v>0</v>
      </c>
      <c r="AF9" s="40">
        <f t="shared" si="6"/>
        <v>888</v>
      </c>
      <c r="AG9" s="40">
        <f t="shared" si="6"/>
        <v>98</v>
      </c>
      <c r="AH9" s="40">
        <f t="shared" si="6"/>
        <v>1297</v>
      </c>
      <c r="AI9" s="40">
        <f t="shared" si="6"/>
        <v>68</v>
      </c>
      <c r="AJ9" s="40">
        <f t="shared" si="6"/>
        <v>136</v>
      </c>
      <c r="AK9" s="40">
        <f>AK141</f>
        <v>71</v>
      </c>
      <c r="AL9" s="40">
        <f t="shared" si="6"/>
        <v>96</v>
      </c>
      <c r="AM9" s="40">
        <f t="shared" si="6"/>
        <v>2</v>
      </c>
      <c r="AN9" s="40">
        <f t="shared" si="6"/>
        <v>166</v>
      </c>
      <c r="AO9" s="40">
        <f t="shared" si="6"/>
        <v>10</v>
      </c>
      <c r="AP9" s="40">
        <f t="shared" si="6"/>
        <v>51</v>
      </c>
      <c r="AQ9" s="40">
        <f t="shared" si="6"/>
        <v>0</v>
      </c>
      <c r="AR9" s="40">
        <f t="shared" si="6"/>
        <v>137</v>
      </c>
      <c r="AS9" s="40">
        <f t="shared" si="6"/>
        <v>231</v>
      </c>
      <c r="AT9" s="40">
        <f t="shared" si="6"/>
        <v>100</v>
      </c>
      <c r="AU9" s="40">
        <f t="shared" si="6"/>
        <v>0</v>
      </c>
      <c r="AV9" s="40">
        <f t="shared" si="6"/>
        <v>0</v>
      </c>
      <c r="AW9" s="40">
        <f t="shared" si="6"/>
        <v>0</v>
      </c>
      <c r="AX9" s="40">
        <f t="shared" si="6"/>
        <v>0</v>
      </c>
      <c r="AY9" s="40">
        <f t="shared" si="6"/>
        <v>0</v>
      </c>
      <c r="AZ9" s="40">
        <f t="shared" si="6"/>
        <v>25</v>
      </c>
    </row>
    <row r="10" spans="2:52" ht="12.75" customHeight="1">
      <c r="B10" s="214" t="s">
        <v>8</v>
      </c>
      <c r="C10" s="215"/>
      <c r="D10" s="41">
        <f t="shared" si="3"/>
        <v>3266</v>
      </c>
      <c r="E10" s="29"/>
      <c r="F10" s="42">
        <f aca="true" t="shared" si="7" ref="F10:L10">F233</f>
        <v>262</v>
      </c>
      <c r="G10" s="42">
        <f t="shared" si="7"/>
        <v>348</v>
      </c>
      <c r="H10" s="42">
        <f t="shared" si="7"/>
        <v>3</v>
      </c>
      <c r="I10" s="42">
        <f t="shared" si="7"/>
        <v>1</v>
      </c>
      <c r="J10" s="42">
        <f t="shared" si="7"/>
        <v>2</v>
      </c>
      <c r="K10" s="42">
        <f t="shared" si="7"/>
        <v>125</v>
      </c>
      <c r="L10" s="42">
        <f t="shared" si="7"/>
        <v>192</v>
      </c>
      <c r="M10" s="42">
        <f aca="true" t="shared" si="8" ref="M10:S10">M233</f>
        <v>137</v>
      </c>
      <c r="N10" s="42">
        <f t="shared" si="8"/>
        <v>3</v>
      </c>
      <c r="O10" s="42">
        <f t="shared" si="8"/>
        <v>3</v>
      </c>
      <c r="P10" s="42">
        <f t="shared" si="8"/>
        <v>75</v>
      </c>
      <c r="Q10" s="42">
        <f t="shared" si="8"/>
        <v>47</v>
      </c>
      <c r="R10" s="42">
        <f t="shared" si="8"/>
        <v>140</v>
      </c>
      <c r="S10" s="42">
        <f t="shared" si="8"/>
        <v>278</v>
      </c>
      <c r="T10" s="42">
        <f aca="true" t="shared" si="9" ref="T10:AZ10">T233</f>
        <v>0</v>
      </c>
      <c r="U10" s="42">
        <f t="shared" si="9"/>
        <v>3</v>
      </c>
      <c r="V10" s="42">
        <f t="shared" si="9"/>
        <v>0</v>
      </c>
      <c r="W10" s="42">
        <f t="shared" si="9"/>
        <v>0</v>
      </c>
      <c r="X10" s="42">
        <f t="shared" si="9"/>
        <v>0</v>
      </c>
      <c r="Y10" s="42">
        <f t="shared" si="9"/>
        <v>0</v>
      </c>
      <c r="Z10" s="42">
        <f t="shared" si="9"/>
        <v>0</v>
      </c>
      <c r="AA10" s="42">
        <f t="shared" si="9"/>
        <v>1</v>
      </c>
      <c r="AB10" s="42">
        <f t="shared" si="9"/>
        <v>303</v>
      </c>
      <c r="AC10" s="42">
        <f t="shared" si="9"/>
        <v>0</v>
      </c>
      <c r="AD10" s="42">
        <f t="shared" si="9"/>
        <v>1</v>
      </c>
      <c r="AE10" s="42">
        <f t="shared" si="9"/>
        <v>0</v>
      </c>
      <c r="AF10" s="42">
        <f t="shared" si="9"/>
        <v>87</v>
      </c>
      <c r="AG10" s="42">
        <f t="shared" si="9"/>
        <v>2</v>
      </c>
      <c r="AH10" s="42">
        <f t="shared" si="9"/>
        <v>615</v>
      </c>
      <c r="AI10" s="42">
        <f t="shared" si="9"/>
        <v>6</v>
      </c>
      <c r="AJ10" s="42">
        <f t="shared" si="9"/>
        <v>14</v>
      </c>
      <c r="AK10" s="42">
        <f>AK233</f>
        <v>0</v>
      </c>
      <c r="AL10" s="42">
        <f t="shared" si="9"/>
        <v>0</v>
      </c>
      <c r="AM10" s="42">
        <f t="shared" si="9"/>
        <v>0</v>
      </c>
      <c r="AN10" s="42">
        <f t="shared" si="9"/>
        <v>2</v>
      </c>
      <c r="AO10" s="42">
        <f t="shared" si="9"/>
        <v>0</v>
      </c>
      <c r="AP10" s="42">
        <f t="shared" si="9"/>
        <v>66</v>
      </c>
      <c r="AQ10" s="42">
        <f t="shared" si="9"/>
        <v>42</v>
      </c>
      <c r="AR10" s="42">
        <f t="shared" si="9"/>
        <v>88</v>
      </c>
      <c r="AS10" s="42">
        <f t="shared" si="9"/>
        <v>104</v>
      </c>
      <c r="AT10" s="42">
        <f t="shared" si="9"/>
        <v>315</v>
      </c>
      <c r="AU10" s="42">
        <f t="shared" si="9"/>
        <v>0</v>
      </c>
      <c r="AV10" s="42">
        <f t="shared" si="9"/>
        <v>0</v>
      </c>
      <c r="AW10" s="42">
        <f t="shared" si="9"/>
        <v>0</v>
      </c>
      <c r="AX10" s="42">
        <f t="shared" si="9"/>
        <v>0</v>
      </c>
      <c r="AY10" s="42">
        <f t="shared" si="9"/>
        <v>0</v>
      </c>
      <c r="AZ10" s="42">
        <f t="shared" si="9"/>
        <v>1</v>
      </c>
    </row>
    <row r="11" spans="2:52" ht="12.75" customHeight="1">
      <c r="B11" s="214" t="s">
        <v>9</v>
      </c>
      <c r="C11" s="215"/>
      <c r="D11" s="41">
        <f t="shared" si="3"/>
        <v>16510</v>
      </c>
      <c r="E11" s="29"/>
      <c r="F11" s="42">
        <f aca="true" t="shared" si="10" ref="F11:L11">F457</f>
        <v>12</v>
      </c>
      <c r="G11" s="42">
        <f t="shared" si="10"/>
        <v>22</v>
      </c>
      <c r="H11" s="42">
        <f t="shared" si="10"/>
        <v>96</v>
      </c>
      <c r="I11" s="42">
        <f t="shared" si="10"/>
        <v>1492</v>
      </c>
      <c r="J11" s="42">
        <f t="shared" si="10"/>
        <v>635</v>
      </c>
      <c r="K11" s="42">
        <f t="shared" si="10"/>
        <v>3</v>
      </c>
      <c r="L11" s="42">
        <f t="shared" si="10"/>
        <v>15</v>
      </c>
      <c r="M11" s="42">
        <f aca="true" t="shared" si="11" ref="M11:S11">M457</f>
        <v>12</v>
      </c>
      <c r="N11" s="42">
        <f t="shared" si="11"/>
        <v>197</v>
      </c>
      <c r="O11" s="42">
        <f t="shared" si="11"/>
        <v>156</v>
      </c>
      <c r="P11" s="42">
        <f t="shared" si="11"/>
        <v>17</v>
      </c>
      <c r="Q11" s="42">
        <f t="shared" si="11"/>
        <v>212</v>
      </c>
      <c r="R11" s="42">
        <f t="shared" si="11"/>
        <v>62</v>
      </c>
      <c r="S11" s="42">
        <f t="shared" si="11"/>
        <v>21</v>
      </c>
      <c r="T11" s="42">
        <f aca="true" t="shared" si="12" ref="T11:AZ11">T457</f>
        <v>0</v>
      </c>
      <c r="U11" s="42">
        <f t="shared" si="12"/>
        <v>615</v>
      </c>
      <c r="V11" s="42">
        <f t="shared" si="12"/>
        <v>677</v>
      </c>
      <c r="W11" s="42">
        <f t="shared" si="12"/>
        <v>512</v>
      </c>
      <c r="X11" s="42">
        <f t="shared" si="12"/>
        <v>21</v>
      </c>
      <c r="Y11" s="42">
        <f t="shared" si="12"/>
        <v>655</v>
      </c>
      <c r="Z11" s="42">
        <f t="shared" si="12"/>
        <v>594</v>
      </c>
      <c r="AA11" s="42">
        <f t="shared" si="12"/>
        <v>1164</v>
      </c>
      <c r="AB11" s="42">
        <f t="shared" si="12"/>
        <v>5</v>
      </c>
      <c r="AC11" s="42">
        <f t="shared" si="12"/>
        <v>0</v>
      </c>
      <c r="AD11" s="42">
        <f t="shared" si="12"/>
        <v>0</v>
      </c>
      <c r="AE11" s="42">
        <f t="shared" si="12"/>
        <v>0</v>
      </c>
      <c r="AF11" s="42">
        <f t="shared" si="12"/>
        <v>272</v>
      </c>
      <c r="AG11" s="42">
        <f t="shared" si="12"/>
        <v>384</v>
      </c>
      <c r="AH11" s="42">
        <f t="shared" si="12"/>
        <v>120</v>
      </c>
      <c r="AI11" s="42">
        <f t="shared" si="12"/>
        <v>643</v>
      </c>
      <c r="AJ11" s="42">
        <f t="shared" si="12"/>
        <v>872</v>
      </c>
      <c r="AK11" s="42">
        <f>AK457</f>
        <v>128</v>
      </c>
      <c r="AL11" s="42">
        <f t="shared" si="12"/>
        <v>733</v>
      </c>
      <c r="AM11" s="42">
        <f t="shared" si="12"/>
        <v>890</v>
      </c>
      <c r="AN11" s="42">
        <f t="shared" si="12"/>
        <v>1785</v>
      </c>
      <c r="AO11" s="42">
        <f t="shared" si="12"/>
        <v>984</v>
      </c>
      <c r="AP11" s="42">
        <f t="shared" si="12"/>
        <v>1197</v>
      </c>
      <c r="AQ11" s="42">
        <f t="shared" si="12"/>
        <v>579</v>
      </c>
      <c r="AR11" s="42">
        <f t="shared" si="12"/>
        <v>467</v>
      </c>
      <c r="AS11" s="42">
        <f t="shared" si="12"/>
        <v>176</v>
      </c>
      <c r="AT11" s="42">
        <f t="shared" si="12"/>
        <v>45</v>
      </c>
      <c r="AU11" s="42">
        <f t="shared" si="12"/>
        <v>0</v>
      </c>
      <c r="AV11" s="42">
        <f t="shared" si="12"/>
        <v>0</v>
      </c>
      <c r="AW11" s="42">
        <f t="shared" si="12"/>
        <v>35</v>
      </c>
      <c r="AX11" s="42">
        <f t="shared" si="12"/>
        <v>0</v>
      </c>
      <c r="AY11" s="42">
        <f t="shared" si="12"/>
        <v>0</v>
      </c>
      <c r="AZ11" s="42">
        <f t="shared" si="12"/>
        <v>5</v>
      </c>
    </row>
    <row r="12" spans="2:52" ht="12.75" customHeight="1">
      <c r="B12" s="214" t="s">
        <v>10</v>
      </c>
      <c r="C12" s="215"/>
      <c r="D12" s="41">
        <f t="shared" si="3"/>
        <v>1643</v>
      </c>
      <c r="E12" s="29"/>
      <c r="F12" s="42">
        <f aca="true" t="shared" si="13" ref="F12:L12">F681</f>
        <v>55</v>
      </c>
      <c r="G12" s="42">
        <f t="shared" si="13"/>
        <v>4</v>
      </c>
      <c r="H12" s="42">
        <f t="shared" si="13"/>
        <v>3</v>
      </c>
      <c r="I12" s="42">
        <f t="shared" si="13"/>
        <v>7</v>
      </c>
      <c r="J12" s="42">
        <f t="shared" si="13"/>
        <v>1</v>
      </c>
      <c r="K12" s="42">
        <f t="shared" si="13"/>
        <v>30</v>
      </c>
      <c r="L12" s="42">
        <f t="shared" si="13"/>
        <v>12</v>
      </c>
      <c r="M12" s="42">
        <f aca="true" t="shared" si="14" ref="M12:S12">M681</f>
        <v>7</v>
      </c>
      <c r="N12" s="42">
        <f t="shared" si="14"/>
        <v>1</v>
      </c>
      <c r="O12" s="42">
        <f t="shared" si="14"/>
        <v>0</v>
      </c>
      <c r="P12" s="42">
        <f t="shared" si="14"/>
        <v>0</v>
      </c>
      <c r="Q12" s="42">
        <f t="shared" si="14"/>
        <v>2</v>
      </c>
      <c r="R12" s="42">
        <f t="shared" si="14"/>
        <v>50</v>
      </c>
      <c r="S12" s="42">
        <f t="shared" si="14"/>
        <v>2</v>
      </c>
      <c r="T12" s="42">
        <f aca="true" t="shared" si="15" ref="T12:AZ12">T681</f>
        <v>0</v>
      </c>
      <c r="U12" s="42">
        <f t="shared" si="15"/>
        <v>0</v>
      </c>
      <c r="V12" s="42">
        <f t="shared" si="15"/>
        <v>17</v>
      </c>
      <c r="W12" s="42">
        <f t="shared" si="15"/>
        <v>11</v>
      </c>
      <c r="X12" s="42">
        <f t="shared" si="15"/>
        <v>0</v>
      </c>
      <c r="Y12" s="42">
        <f t="shared" si="15"/>
        <v>71</v>
      </c>
      <c r="Z12" s="42">
        <f t="shared" si="15"/>
        <v>0</v>
      </c>
      <c r="AA12" s="42">
        <f t="shared" si="15"/>
        <v>1</v>
      </c>
      <c r="AB12" s="42">
        <f t="shared" si="15"/>
        <v>23</v>
      </c>
      <c r="AC12" s="42">
        <f t="shared" si="15"/>
        <v>0</v>
      </c>
      <c r="AD12" s="42">
        <f t="shared" si="15"/>
        <v>271</v>
      </c>
      <c r="AE12" s="42">
        <f t="shared" si="15"/>
        <v>0</v>
      </c>
      <c r="AF12" s="42">
        <f t="shared" si="15"/>
        <v>42</v>
      </c>
      <c r="AG12" s="42">
        <f t="shared" si="15"/>
        <v>5</v>
      </c>
      <c r="AH12" s="42">
        <f t="shared" si="15"/>
        <v>5</v>
      </c>
      <c r="AI12" s="42">
        <f t="shared" si="15"/>
        <v>9</v>
      </c>
      <c r="AJ12" s="42">
        <f t="shared" si="15"/>
        <v>2</v>
      </c>
      <c r="AK12" s="42">
        <f>AK681</f>
        <v>0</v>
      </c>
      <c r="AL12" s="42">
        <f t="shared" si="15"/>
        <v>4</v>
      </c>
      <c r="AM12" s="42">
        <f t="shared" si="15"/>
        <v>51</v>
      </c>
      <c r="AN12" s="42">
        <f t="shared" si="15"/>
        <v>9</v>
      </c>
      <c r="AO12" s="42">
        <f t="shared" si="15"/>
        <v>6</v>
      </c>
      <c r="AP12" s="42">
        <f t="shared" si="15"/>
        <v>15</v>
      </c>
      <c r="AQ12" s="42">
        <f t="shared" si="15"/>
        <v>43</v>
      </c>
      <c r="AR12" s="42">
        <f t="shared" si="15"/>
        <v>35</v>
      </c>
      <c r="AS12" s="42">
        <f t="shared" si="15"/>
        <v>3</v>
      </c>
      <c r="AT12" s="42">
        <f t="shared" si="15"/>
        <v>45</v>
      </c>
      <c r="AU12" s="42">
        <f t="shared" si="15"/>
        <v>0</v>
      </c>
      <c r="AV12" s="42">
        <f t="shared" si="15"/>
        <v>0</v>
      </c>
      <c r="AW12" s="42">
        <f t="shared" si="15"/>
        <v>295</v>
      </c>
      <c r="AX12" s="42">
        <f t="shared" si="15"/>
        <v>0</v>
      </c>
      <c r="AY12" s="42">
        <f t="shared" si="15"/>
        <v>0</v>
      </c>
      <c r="AZ12" s="42">
        <f t="shared" si="15"/>
        <v>506</v>
      </c>
    </row>
    <row r="13" spans="2:52" ht="12.75" customHeight="1">
      <c r="B13" s="214" t="s">
        <v>11</v>
      </c>
      <c r="C13" s="215"/>
      <c r="D13" s="41">
        <f t="shared" si="3"/>
        <v>2</v>
      </c>
      <c r="E13" s="29"/>
      <c r="F13" s="42">
        <f aca="true" t="shared" si="16" ref="F13:L13">F699</f>
        <v>0</v>
      </c>
      <c r="G13" s="42">
        <f t="shared" si="16"/>
        <v>0</v>
      </c>
      <c r="H13" s="42">
        <f t="shared" si="16"/>
        <v>0</v>
      </c>
      <c r="I13" s="42">
        <f t="shared" si="16"/>
        <v>0</v>
      </c>
      <c r="J13" s="42">
        <f t="shared" si="16"/>
        <v>0</v>
      </c>
      <c r="K13" s="42">
        <f t="shared" si="16"/>
        <v>0</v>
      </c>
      <c r="L13" s="42">
        <f t="shared" si="16"/>
        <v>0</v>
      </c>
      <c r="M13" s="42">
        <f aca="true" t="shared" si="17" ref="M13:S13">M699</f>
        <v>0</v>
      </c>
      <c r="N13" s="42">
        <f t="shared" si="17"/>
        <v>0</v>
      </c>
      <c r="O13" s="42">
        <f t="shared" si="17"/>
        <v>0</v>
      </c>
      <c r="P13" s="42">
        <f t="shared" si="17"/>
        <v>0</v>
      </c>
      <c r="Q13" s="42">
        <f t="shared" si="17"/>
        <v>2</v>
      </c>
      <c r="R13" s="42">
        <f t="shared" si="17"/>
        <v>0</v>
      </c>
      <c r="S13" s="42">
        <f t="shared" si="17"/>
        <v>0</v>
      </c>
      <c r="T13" s="42">
        <f aca="true" t="shared" si="18" ref="T13:AZ13">T699</f>
        <v>0</v>
      </c>
      <c r="U13" s="42">
        <f t="shared" si="18"/>
        <v>0</v>
      </c>
      <c r="V13" s="42">
        <f t="shared" si="18"/>
        <v>0</v>
      </c>
      <c r="W13" s="42">
        <f t="shared" si="18"/>
        <v>0</v>
      </c>
      <c r="X13" s="42">
        <f t="shared" si="18"/>
        <v>0</v>
      </c>
      <c r="Y13" s="42">
        <f t="shared" si="18"/>
        <v>0</v>
      </c>
      <c r="Z13" s="42">
        <f t="shared" si="18"/>
        <v>0</v>
      </c>
      <c r="AA13" s="42">
        <f t="shared" si="18"/>
        <v>0</v>
      </c>
      <c r="AB13" s="42">
        <f t="shared" si="18"/>
        <v>0</v>
      </c>
      <c r="AC13" s="42">
        <f t="shared" si="18"/>
        <v>0</v>
      </c>
      <c r="AD13" s="42">
        <f t="shared" si="18"/>
        <v>0</v>
      </c>
      <c r="AE13" s="42">
        <f t="shared" si="18"/>
        <v>0</v>
      </c>
      <c r="AF13" s="42">
        <f t="shared" si="18"/>
        <v>0</v>
      </c>
      <c r="AG13" s="42">
        <f t="shared" si="18"/>
        <v>0</v>
      </c>
      <c r="AH13" s="42">
        <f t="shared" si="18"/>
        <v>0</v>
      </c>
      <c r="AI13" s="42">
        <f t="shared" si="18"/>
        <v>0</v>
      </c>
      <c r="AJ13" s="42">
        <f t="shared" si="18"/>
        <v>0</v>
      </c>
      <c r="AK13" s="42">
        <f>AK699</f>
        <v>0</v>
      </c>
      <c r="AL13" s="42">
        <f t="shared" si="18"/>
        <v>0</v>
      </c>
      <c r="AM13" s="42">
        <f t="shared" si="18"/>
        <v>0</v>
      </c>
      <c r="AN13" s="42">
        <f t="shared" si="18"/>
        <v>0</v>
      </c>
      <c r="AO13" s="42">
        <f t="shared" si="18"/>
        <v>0</v>
      </c>
      <c r="AP13" s="42">
        <f t="shared" si="18"/>
        <v>0</v>
      </c>
      <c r="AQ13" s="42">
        <f t="shared" si="18"/>
        <v>0</v>
      </c>
      <c r="AR13" s="42">
        <f t="shared" si="18"/>
        <v>0</v>
      </c>
      <c r="AS13" s="42">
        <f t="shared" si="18"/>
        <v>0</v>
      </c>
      <c r="AT13" s="42">
        <f t="shared" si="18"/>
        <v>0</v>
      </c>
      <c r="AU13" s="42">
        <f t="shared" si="18"/>
        <v>0</v>
      </c>
      <c r="AV13" s="42">
        <f t="shared" si="18"/>
        <v>0</v>
      </c>
      <c r="AW13" s="42">
        <f t="shared" si="18"/>
        <v>0</v>
      </c>
      <c r="AX13" s="42">
        <f t="shared" si="18"/>
        <v>0</v>
      </c>
      <c r="AY13" s="42">
        <f t="shared" si="18"/>
        <v>0</v>
      </c>
      <c r="AZ13" s="42">
        <f t="shared" si="18"/>
        <v>0</v>
      </c>
    </row>
    <row r="14" spans="2:52" ht="12.75" customHeight="1">
      <c r="B14" s="214" t="s">
        <v>1171</v>
      </c>
      <c r="C14" s="215"/>
      <c r="D14" s="41">
        <f t="shared" si="3"/>
        <v>223</v>
      </c>
      <c r="E14" s="29"/>
      <c r="F14" s="43">
        <f aca="true" t="shared" si="19" ref="F14:L14">F739</f>
        <v>0</v>
      </c>
      <c r="G14" s="43">
        <f t="shared" si="19"/>
        <v>3</v>
      </c>
      <c r="H14" s="43">
        <f t="shared" si="19"/>
        <v>4</v>
      </c>
      <c r="I14" s="43">
        <f t="shared" si="19"/>
        <v>0</v>
      </c>
      <c r="J14" s="43">
        <f t="shared" si="19"/>
        <v>0</v>
      </c>
      <c r="K14" s="43">
        <f t="shared" si="19"/>
        <v>15</v>
      </c>
      <c r="L14" s="43">
        <f t="shared" si="19"/>
        <v>2</v>
      </c>
      <c r="M14" s="43">
        <f aca="true" t="shared" si="20" ref="M14:S14">M739</f>
        <v>3</v>
      </c>
      <c r="N14" s="43">
        <f t="shared" si="20"/>
        <v>0</v>
      </c>
      <c r="O14" s="43">
        <f t="shared" si="20"/>
        <v>0</v>
      </c>
      <c r="P14" s="43">
        <f t="shared" si="20"/>
        <v>3</v>
      </c>
      <c r="Q14" s="43">
        <f t="shared" si="20"/>
        <v>29</v>
      </c>
      <c r="R14" s="43">
        <f t="shared" si="20"/>
        <v>2</v>
      </c>
      <c r="S14" s="43">
        <f t="shared" si="20"/>
        <v>2</v>
      </c>
      <c r="T14" s="43">
        <f aca="true" t="shared" si="21" ref="T14:AZ14">T739</f>
        <v>0</v>
      </c>
      <c r="U14" s="43">
        <f t="shared" si="21"/>
        <v>0</v>
      </c>
      <c r="V14" s="43">
        <f t="shared" si="21"/>
        <v>0</v>
      </c>
      <c r="W14" s="43">
        <f t="shared" si="21"/>
        <v>0</v>
      </c>
      <c r="X14" s="43">
        <f t="shared" si="21"/>
        <v>0</v>
      </c>
      <c r="Y14" s="43">
        <f t="shared" si="21"/>
        <v>0</v>
      </c>
      <c r="Z14" s="43">
        <f t="shared" si="21"/>
        <v>0</v>
      </c>
      <c r="AA14" s="43">
        <f t="shared" si="21"/>
        <v>0</v>
      </c>
      <c r="AB14" s="43">
        <f t="shared" si="21"/>
        <v>24</v>
      </c>
      <c r="AC14" s="43">
        <f t="shared" si="21"/>
        <v>0</v>
      </c>
      <c r="AD14" s="43">
        <f t="shared" si="21"/>
        <v>2</v>
      </c>
      <c r="AE14" s="43">
        <f t="shared" si="21"/>
        <v>0</v>
      </c>
      <c r="AF14" s="43">
        <f t="shared" si="21"/>
        <v>2</v>
      </c>
      <c r="AG14" s="43">
        <f t="shared" si="21"/>
        <v>0</v>
      </c>
      <c r="AH14" s="43">
        <f t="shared" si="21"/>
        <v>4</v>
      </c>
      <c r="AI14" s="43">
        <f t="shared" si="21"/>
        <v>2</v>
      </c>
      <c r="AJ14" s="43">
        <f t="shared" si="21"/>
        <v>0</v>
      </c>
      <c r="AK14" s="43">
        <f>AK739</f>
        <v>0</v>
      </c>
      <c r="AL14" s="43">
        <f t="shared" si="21"/>
        <v>0</v>
      </c>
      <c r="AM14" s="43">
        <f t="shared" si="21"/>
        <v>0</v>
      </c>
      <c r="AN14" s="43">
        <f t="shared" si="21"/>
        <v>0</v>
      </c>
      <c r="AO14" s="43">
        <f t="shared" si="21"/>
        <v>0</v>
      </c>
      <c r="AP14" s="43">
        <f t="shared" si="21"/>
        <v>0</v>
      </c>
      <c r="AQ14" s="43">
        <f t="shared" si="21"/>
        <v>0</v>
      </c>
      <c r="AR14" s="43">
        <f t="shared" si="21"/>
        <v>0</v>
      </c>
      <c r="AS14" s="43">
        <f t="shared" si="21"/>
        <v>0</v>
      </c>
      <c r="AT14" s="43">
        <f t="shared" si="21"/>
        <v>11</v>
      </c>
      <c r="AU14" s="43">
        <f t="shared" si="21"/>
        <v>0</v>
      </c>
      <c r="AV14" s="43">
        <f t="shared" si="21"/>
        <v>0</v>
      </c>
      <c r="AW14" s="43">
        <f t="shared" si="21"/>
        <v>113</v>
      </c>
      <c r="AX14" s="43">
        <f t="shared" si="21"/>
        <v>0</v>
      </c>
      <c r="AY14" s="43">
        <f t="shared" si="21"/>
        <v>0</v>
      </c>
      <c r="AZ14" s="43">
        <f t="shared" si="21"/>
        <v>2</v>
      </c>
    </row>
    <row r="15" spans="2:52" ht="12.75" customHeight="1">
      <c r="B15" s="214" t="s">
        <v>12</v>
      </c>
      <c r="C15" s="215"/>
      <c r="D15" s="41">
        <f t="shared" si="3"/>
        <v>6457</v>
      </c>
      <c r="E15" s="29"/>
      <c r="F15" s="43">
        <f aca="true" t="shared" si="22" ref="F15:L15">F794</f>
        <v>89</v>
      </c>
      <c r="G15" s="43">
        <f t="shared" si="22"/>
        <v>50</v>
      </c>
      <c r="H15" s="43">
        <f t="shared" si="22"/>
        <v>50</v>
      </c>
      <c r="I15" s="43">
        <f t="shared" si="22"/>
        <v>186</v>
      </c>
      <c r="J15" s="43">
        <f t="shared" si="22"/>
        <v>41</v>
      </c>
      <c r="K15" s="43">
        <f t="shared" si="22"/>
        <v>36</v>
      </c>
      <c r="L15" s="43">
        <f t="shared" si="22"/>
        <v>33</v>
      </c>
      <c r="M15" s="43">
        <f aca="true" t="shared" si="23" ref="M15:S15">M794</f>
        <v>40</v>
      </c>
      <c r="N15" s="43">
        <f t="shared" si="23"/>
        <v>24</v>
      </c>
      <c r="O15" s="43">
        <f t="shared" si="23"/>
        <v>75</v>
      </c>
      <c r="P15" s="43">
        <f t="shared" si="23"/>
        <v>29</v>
      </c>
      <c r="Q15" s="43">
        <f t="shared" si="23"/>
        <v>135</v>
      </c>
      <c r="R15" s="43">
        <f t="shared" si="23"/>
        <v>112</v>
      </c>
      <c r="S15" s="43">
        <f t="shared" si="23"/>
        <v>47</v>
      </c>
      <c r="T15" s="43">
        <f aca="true" t="shared" si="24" ref="T15:AZ15">T794</f>
        <v>0</v>
      </c>
      <c r="U15" s="43">
        <f t="shared" si="24"/>
        <v>76</v>
      </c>
      <c r="V15" s="43">
        <f t="shared" si="24"/>
        <v>65</v>
      </c>
      <c r="W15" s="43">
        <f t="shared" si="24"/>
        <v>81</v>
      </c>
      <c r="X15" s="43">
        <f t="shared" si="24"/>
        <v>1</v>
      </c>
      <c r="Y15" s="43">
        <f t="shared" si="24"/>
        <v>85</v>
      </c>
      <c r="Z15" s="43">
        <f t="shared" si="24"/>
        <v>42</v>
      </c>
      <c r="AA15" s="43">
        <f t="shared" si="24"/>
        <v>81</v>
      </c>
      <c r="AB15" s="43">
        <f t="shared" si="24"/>
        <v>62</v>
      </c>
      <c r="AC15" s="43">
        <f t="shared" si="24"/>
        <v>0</v>
      </c>
      <c r="AD15" s="43">
        <f t="shared" si="24"/>
        <v>29</v>
      </c>
      <c r="AE15" s="43">
        <f t="shared" si="24"/>
        <v>0</v>
      </c>
      <c r="AF15" s="43">
        <f t="shared" si="24"/>
        <v>551</v>
      </c>
      <c r="AG15" s="43">
        <f t="shared" si="24"/>
        <v>153</v>
      </c>
      <c r="AH15" s="43">
        <f t="shared" si="24"/>
        <v>342</v>
      </c>
      <c r="AI15" s="43">
        <f t="shared" si="24"/>
        <v>195</v>
      </c>
      <c r="AJ15" s="43">
        <f t="shared" si="24"/>
        <v>385</v>
      </c>
      <c r="AK15" s="43">
        <f>AK794</f>
        <v>597</v>
      </c>
      <c r="AL15" s="43">
        <f t="shared" si="24"/>
        <v>294</v>
      </c>
      <c r="AM15" s="43">
        <f t="shared" si="24"/>
        <v>233</v>
      </c>
      <c r="AN15" s="43">
        <f t="shared" si="24"/>
        <v>408</v>
      </c>
      <c r="AO15" s="43">
        <f t="shared" si="24"/>
        <v>208</v>
      </c>
      <c r="AP15" s="43">
        <f t="shared" si="24"/>
        <v>207</v>
      </c>
      <c r="AQ15" s="43">
        <f t="shared" si="24"/>
        <v>463</v>
      </c>
      <c r="AR15" s="43">
        <f t="shared" si="24"/>
        <v>395</v>
      </c>
      <c r="AS15" s="43">
        <f t="shared" si="24"/>
        <v>199</v>
      </c>
      <c r="AT15" s="43">
        <f t="shared" si="24"/>
        <v>178</v>
      </c>
      <c r="AU15" s="43">
        <f t="shared" si="24"/>
        <v>0</v>
      </c>
      <c r="AV15" s="43">
        <f t="shared" si="24"/>
        <v>0</v>
      </c>
      <c r="AW15" s="43">
        <f t="shared" si="24"/>
        <v>98</v>
      </c>
      <c r="AX15" s="43">
        <f t="shared" si="24"/>
        <v>0</v>
      </c>
      <c r="AY15" s="43">
        <f t="shared" si="24"/>
        <v>0</v>
      </c>
      <c r="AZ15" s="43">
        <f t="shared" si="24"/>
        <v>82</v>
      </c>
    </row>
    <row r="16" spans="2:52" ht="12.75" customHeight="1">
      <c r="B16" s="214" t="s">
        <v>13</v>
      </c>
      <c r="C16" s="215"/>
      <c r="D16" s="41">
        <f t="shared" si="3"/>
        <v>174</v>
      </c>
      <c r="E16" s="29"/>
      <c r="F16" s="43">
        <f aca="true" t="shared" si="25" ref="F16:L16">F798</f>
        <v>0</v>
      </c>
      <c r="G16" s="43">
        <f t="shared" si="25"/>
        <v>0</v>
      </c>
      <c r="H16" s="43">
        <f t="shared" si="25"/>
        <v>0</v>
      </c>
      <c r="I16" s="43">
        <f t="shared" si="25"/>
        <v>0</v>
      </c>
      <c r="J16" s="43">
        <f t="shared" si="25"/>
        <v>0</v>
      </c>
      <c r="K16" s="43">
        <f t="shared" si="25"/>
        <v>0</v>
      </c>
      <c r="L16" s="43">
        <f t="shared" si="25"/>
        <v>0</v>
      </c>
      <c r="M16" s="43">
        <f aca="true" t="shared" si="26" ref="M16:S16">M798</f>
        <v>1</v>
      </c>
      <c r="N16" s="43">
        <f t="shared" si="26"/>
        <v>0</v>
      </c>
      <c r="O16" s="43">
        <f t="shared" si="26"/>
        <v>0</v>
      </c>
      <c r="P16" s="43">
        <f t="shared" si="26"/>
        <v>0</v>
      </c>
      <c r="Q16" s="43">
        <f t="shared" si="26"/>
        <v>6</v>
      </c>
      <c r="R16" s="43">
        <f t="shared" si="26"/>
        <v>24</v>
      </c>
      <c r="S16" s="43">
        <f t="shared" si="26"/>
        <v>18</v>
      </c>
      <c r="T16" s="43">
        <f aca="true" t="shared" si="27" ref="T16:AZ16">T798</f>
        <v>0</v>
      </c>
      <c r="U16" s="43">
        <f t="shared" si="27"/>
        <v>0</v>
      </c>
      <c r="V16" s="43">
        <f t="shared" si="27"/>
        <v>0</v>
      </c>
      <c r="W16" s="43">
        <f t="shared" si="27"/>
        <v>0</v>
      </c>
      <c r="X16" s="43">
        <f t="shared" si="27"/>
        <v>0</v>
      </c>
      <c r="Y16" s="43">
        <f t="shared" si="27"/>
        <v>0</v>
      </c>
      <c r="Z16" s="43">
        <f t="shared" si="27"/>
        <v>0</v>
      </c>
      <c r="AA16" s="43">
        <f t="shared" si="27"/>
        <v>0</v>
      </c>
      <c r="AB16" s="43">
        <f t="shared" si="27"/>
        <v>0</v>
      </c>
      <c r="AC16" s="43">
        <f t="shared" si="27"/>
        <v>0</v>
      </c>
      <c r="AD16" s="43">
        <f t="shared" si="27"/>
        <v>2</v>
      </c>
      <c r="AE16" s="43">
        <f t="shared" si="27"/>
        <v>0</v>
      </c>
      <c r="AF16" s="43">
        <f t="shared" si="27"/>
        <v>28</v>
      </c>
      <c r="AG16" s="43">
        <f t="shared" si="27"/>
        <v>0</v>
      </c>
      <c r="AH16" s="43">
        <f t="shared" si="27"/>
        <v>95</v>
      </c>
      <c r="AI16" s="43">
        <f t="shared" si="27"/>
        <v>0</v>
      </c>
      <c r="AJ16" s="43">
        <f t="shared" si="27"/>
        <v>0</v>
      </c>
      <c r="AK16" s="43">
        <f>AK798</f>
        <v>0</v>
      </c>
      <c r="AL16" s="43">
        <f t="shared" si="27"/>
        <v>0</v>
      </c>
      <c r="AM16" s="43">
        <f t="shared" si="27"/>
        <v>0</v>
      </c>
      <c r="AN16" s="43">
        <f t="shared" si="27"/>
        <v>0</v>
      </c>
      <c r="AO16" s="43">
        <f t="shared" si="27"/>
        <v>0</v>
      </c>
      <c r="AP16" s="43">
        <f t="shared" si="27"/>
        <v>0</v>
      </c>
      <c r="AQ16" s="43">
        <f t="shared" si="27"/>
        <v>0</v>
      </c>
      <c r="AR16" s="43">
        <f t="shared" si="27"/>
        <v>0</v>
      </c>
      <c r="AS16" s="43">
        <f t="shared" si="27"/>
        <v>0</v>
      </c>
      <c r="AT16" s="43">
        <f t="shared" si="27"/>
        <v>0</v>
      </c>
      <c r="AU16" s="43">
        <f t="shared" si="27"/>
        <v>0</v>
      </c>
      <c r="AV16" s="43">
        <f t="shared" si="27"/>
        <v>0</v>
      </c>
      <c r="AW16" s="43">
        <f t="shared" si="27"/>
        <v>0</v>
      </c>
      <c r="AX16" s="43">
        <f t="shared" si="27"/>
        <v>0</v>
      </c>
      <c r="AY16" s="43">
        <f t="shared" si="27"/>
        <v>0</v>
      </c>
      <c r="AZ16" s="43">
        <f t="shared" si="27"/>
        <v>0</v>
      </c>
    </row>
    <row r="17" spans="2:52" ht="12.75" customHeight="1" thickBot="1">
      <c r="B17" s="216" t="s">
        <v>14</v>
      </c>
      <c r="C17" s="217"/>
      <c r="D17" s="44">
        <f t="shared" si="3"/>
        <v>596</v>
      </c>
      <c r="E17" s="29"/>
      <c r="F17" s="45">
        <f aca="true" t="shared" si="28" ref="F17:L17">F790</f>
        <v>0</v>
      </c>
      <c r="G17" s="45">
        <f t="shared" si="28"/>
        <v>0</v>
      </c>
      <c r="H17" s="45">
        <f t="shared" si="28"/>
        <v>0</v>
      </c>
      <c r="I17" s="45">
        <f t="shared" si="28"/>
        <v>7</v>
      </c>
      <c r="J17" s="45">
        <f t="shared" si="28"/>
        <v>0</v>
      </c>
      <c r="K17" s="45">
        <f t="shared" si="28"/>
        <v>0</v>
      </c>
      <c r="L17" s="45">
        <f t="shared" si="28"/>
        <v>0</v>
      </c>
      <c r="M17" s="45">
        <f aca="true" t="shared" si="29" ref="M17:S17">M790</f>
        <v>0</v>
      </c>
      <c r="N17" s="45">
        <f t="shared" si="29"/>
        <v>3</v>
      </c>
      <c r="O17" s="45">
        <f t="shared" si="29"/>
        <v>117</v>
      </c>
      <c r="P17" s="45">
        <f t="shared" si="29"/>
        <v>0</v>
      </c>
      <c r="Q17" s="45">
        <f t="shared" si="29"/>
        <v>0</v>
      </c>
      <c r="R17" s="45">
        <f t="shared" si="29"/>
        <v>0</v>
      </c>
      <c r="S17" s="45">
        <f t="shared" si="29"/>
        <v>0</v>
      </c>
      <c r="T17" s="45">
        <f aca="true" t="shared" si="30" ref="T17:AZ17">T790</f>
        <v>0</v>
      </c>
      <c r="U17" s="45">
        <f t="shared" si="30"/>
        <v>2</v>
      </c>
      <c r="V17" s="45">
        <f t="shared" si="30"/>
        <v>0</v>
      </c>
      <c r="W17" s="45">
        <f t="shared" si="30"/>
        <v>0</v>
      </c>
      <c r="X17" s="45">
        <f t="shared" si="30"/>
        <v>0</v>
      </c>
      <c r="Y17" s="45">
        <f t="shared" si="30"/>
        <v>0</v>
      </c>
      <c r="Z17" s="45">
        <f t="shared" si="30"/>
        <v>0</v>
      </c>
      <c r="AA17" s="45">
        <f t="shared" si="30"/>
        <v>6</v>
      </c>
      <c r="AB17" s="45">
        <f t="shared" si="30"/>
        <v>0</v>
      </c>
      <c r="AC17" s="45">
        <f t="shared" si="30"/>
        <v>0</v>
      </c>
      <c r="AD17" s="45">
        <f t="shared" si="30"/>
        <v>2</v>
      </c>
      <c r="AE17" s="45">
        <f t="shared" si="30"/>
        <v>0</v>
      </c>
      <c r="AF17" s="45">
        <f t="shared" si="30"/>
        <v>0</v>
      </c>
      <c r="AG17" s="45">
        <f t="shared" si="30"/>
        <v>0</v>
      </c>
      <c r="AH17" s="45">
        <f t="shared" si="30"/>
        <v>0</v>
      </c>
      <c r="AI17" s="45">
        <f t="shared" si="30"/>
        <v>0</v>
      </c>
      <c r="AJ17" s="45">
        <f t="shared" si="30"/>
        <v>22</v>
      </c>
      <c r="AK17" s="45">
        <f>AK790</f>
        <v>4</v>
      </c>
      <c r="AL17" s="45">
        <f t="shared" si="30"/>
        <v>5</v>
      </c>
      <c r="AM17" s="45">
        <f t="shared" si="30"/>
        <v>8</v>
      </c>
      <c r="AN17" s="45">
        <f t="shared" si="30"/>
        <v>3</v>
      </c>
      <c r="AO17" s="45">
        <f t="shared" si="30"/>
        <v>26</v>
      </c>
      <c r="AP17" s="45">
        <f t="shared" si="30"/>
        <v>1</v>
      </c>
      <c r="AQ17" s="45">
        <f t="shared" si="30"/>
        <v>299</v>
      </c>
      <c r="AR17" s="45">
        <f t="shared" si="30"/>
        <v>11</v>
      </c>
      <c r="AS17" s="45">
        <f t="shared" si="30"/>
        <v>38</v>
      </c>
      <c r="AT17" s="45">
        <f t="shared" si="30"/>
        <v>0</v>
      </c>
      <c r="AU17" s="45">
        <f t="shared" si="30"/>
        <v>0</v>
      </c>
      <c r="AV17" s="45">
        <f t="shared" si="30"/>
        <v>0</v>
      </c>
      <c r="AW17" s="45">
        <f t="shared" si="30"/>
        <v>32</v>
      </c>
      <c r="AX17" s="45">
        <f t="shared" si="30"/>
        <v>0</v>
      </c>
      <c r="AY17" s="45">
        <f t="shared" si="30"/>
        <v>0</v>
      </c>
      <c r="AZ17" s="45">
        <f t="shared" si="30"/>
        <v>10</v>
      </c>
    </row>
    <row r="18" spans="2:52" ht="12.75" customHeight="1" thickBot="1">
      <c r="B18" s="218" t="s">
        <v>15</v>
      </c>
      <c r="C18" s="219"/>
      <c r="D18" s="46">
        <f t="shared" si="3"/>
        <v>35011</v>
      </c>
      <c r="E18" s="29"/>
      <c r="F18" s="47">
        <f aca="true" t="shared" si="31" ref="F18:S18">SUM(F9:F17)</f>
        <v>619</v>
      </c>
      <c r="G18" s="47">
        <f t="shared" si="31"/>
        <v>658</v>
      </c>
      <c r="H18" s="47">
        <f t="shared" si="31"/>
        <v>259</v>
      </c>
      <c r="I18" s="47">
        <f t="shared" si="31"/>
        <v>1711</v>
      </c>
      <c r="J18" s="47">
        <f t="shared" si="31"/>
        <v>682</v>
      </c>
      <c r="K18" s="47">
        <f t="shared" si="31"/>
        <v>241</v>
      </c>
      <c r="L18" s="47">
        <f t="shared" si="31"/>
        <v>438</v>
      </c>
      <c r="M18" s="47">
        <f t="shared" si="31"/>
        <v>644</v>
      </c>
      <c r="N18" s="47">
        <f t="shared" si="31"/>
        <v>276</v>
      </c>
      <c r="O18" s="47">
        <f t="shared" si="31"/>
        <v>419</v>
      </c>
      <c r="P18" s="47">
        <f t="shared" si="31"/>
        <v>234</v>
      </c>
      <c r="Q18" s="47">
        <f t="shared" si="31"/>
        <v>802</v>
      </c>
      <c r="R18" s="47">
        <f t="shared" si="31"/>
        <v>953</v>
      </c>
      <c r="S18" s="47">
        <f t="shared" si="31"/>
        <v>590</v>
      </c>
      <c r="T18" s="47">
        <f aca="true" t="shared" si="32" ref="T18:AZ18">SUM(T9:T17)</f>
        <v>0</v>
      </c>
      <c r="U18" s="47">
        <f t="shared" si="32"/>
        <v>697</v>
      </c>
      <c r="V18" s="47">
        <f t="shared" si="32"/>
        <v>810</v>
      </c>
      <c r="W18" s="47">
        <f t="shared" si="32"/>
        <v>628</v>
      </c>
      <c r="X18" s="47">
        <f t="shared" si="32"/>
        <v>23</v>
      </c>
      <c r="Y18" s="47">
        <f t="shared" si="32"/>
        <v>821</v>
      </c>
      <c r="Z18" s="47">
        <f t="shared" si="32"/>
        <v>639</v>
      </c>
      <c r="AA18" s="47">
        <f t="shared" si="32"/>
        <v>1253</v>
      </c>
      <c r="AB18" s="47">
        <f t="shared" si="32"/>
        <v>494</v>
      </c>
      <c r="AC18" s="47">
        <f t="shared" si="32"/>
        <v>0</v>
      </c>
      <c r="AD18" s="47">
        <f t="shared" si="32"/>
        <v>308</v>
      </c>
      <c r="AE18" s="47">
        <f t="shared" si="32"/>
        <v>0</v>
      </c>
      <c r="AF18" s="47">
        <f t="shared" si="32"/>
        <v>1870</v>
      </c>
      <c r="AG18" s="47">
        <f t="shared" si="32"/>
        <v>642</v>
      </c>
      <c r="AH18" s="47">
        <f t="shared" si="32"/>
        <v>2478</v>
      </c>
      <c r="AI18" s="47">
        <f t="shared" si="32"/>
        <v>923</v>
      </c>
      <c r="AJ18" s="47">
        <f t="shared" si="32"/>
        <v>1431</v>
      </c>
      <c r="AK18" s="47">
        <f>SUM(AK9:AK17)</f>
        <v>800</v>
      </c>
      <c r="AL18" s="47">
        <f t="shared" si="32"/>
        <v>1132</v>
      </c>
      <c r="AM18" s="47">
        <f t="shared" si="32"/>
        <v>1184</v>
      </c>
      <c r="AN18" s="47">
        <f t="shared" si="32"/>
        <v>2373</v>
      </c>
      <c r="AO18" s="47">
        <f t="shared" si="32"/>
        <v>1234</v>
      </c>
      <c r="AP18" s="47">
        <f t="shared" si="32"/>
        <v>1537</v>
      </c>
      <c r="AQ18" s="47">
        <f t="shared" si="32"/>
        <v>1426</v>
      </c>
      <c r="AR18" s="47">
        <f t="shared" si="32"/>
        <v>1133</v>
      </c>
      <c r="AS18" s="47">
        <f t="shared" si="32"/>
        <v>751</v>
      </c>
      <c r="AT18" s="47">
        <f t="shared" si="32"/>
        <v>694</v>
      </c>
      <c r="AU18" s="47">
        <f t="shared" si="32"/>
        <v>0</v>
      </c>
      <c r="AV18" s="47">
        <f t="shared" si="32"/>
        <v>0</v>
      </c>
      <c r="AW18" s="47">
        <f t="shared" si="32"/>
        <v>573</v>
      </c>
      <c r="AX18" s="47">
        <f t="shared" si="32"/>
        <v>0</v>
      </c>
      <c r="AY18" s="47">
        <f t="shared" si="32"/>
        <v>0</v>
      </c>
      <c r="AZ18" s="47">
        <f t="shared" si="32"/>
        <v>631</v>
      </c>
    </row>
    <row r="19" spans="2:52" ht="12.75" customHeight="1" thickBot="1">
      <c r="B19" s="48"/>
      <c r="C19" s="49"/>
      <c r="D19" s="49"/>
      <c r="E19" s="2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</row>
    <row r="20" spans="2:52" s="56" customFormat="1" ht="18" customHeight="1" thickBot="1">
      <c r="B20" s="51"/>
      <c r="C20" s="52" t="s">
        <v>7</v>
      </c>
      <c r="D20" s="53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2:53" ht="12.75" customHeight="1" thickBot="1">
      <c r="B21" s="57" t="s">
        <v>7</v>
      </c>
      <c r="C21" s="58" t="s">
        <v>16</v>
      </c>
      <c r="D21" s="59" t="s">
        <v>17</v>
      </c>
      <c r="E21" s="60" t="s">
        <v>18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56"/>
    </row>
    <row r="22" spans="2:53" ht="12.75" customHeight="1">
      <c r="B22" s="62" t="s">
        <v>19</v>
      </c>
      <c r="C22" s="63" t="s">
        <v>20</v>
      </c>
      <c r="D22" s="64">
        <f aca="true" t="shared" si="33" ref="D22:D64">SUM(F22:AZ22)</f>
        <v>96</v>
      </c>
      <c r="E22" s="65">
        <f aca="true" t="shared" si="34" ref="E22:E63">COUNT(F22:AZ22)</f>
        <v>13</v>
      </c>
      <c r="F22" s="66">
        <v>1</v>
      </c>
      <c r="G22" s="66">
        <v>3</v>
      </c>
      <c r="H22" s="66">
        <v>2</v>
      </c>
      <c r="I22" s="66"/>
      <c r="J22" s="66"/>
      <c r="K22" s="66"/>
      <c r="L22" s="66">
        <v>5</v>
      </c>
      <c r="M22" s="66">
        <v>5</v>
      </c>
      <c r="N22" s="66">
        <v>1</v>
      </c>
      <c r="O22" s="66"/>
      <c r="P22" s="66">
        <v>17</v>
      </c>
      <c r="Q22" s="66">
        <v>21</v>
      </c>
      <c r="R22" s="66">
        <v>2</v>
      </c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>
        <v>6</v>
      </c>
      <c r="AG22" s="66"/>
      <c r="AH22" s="66">
        <v>29</v>
      </c>
      <c r="AI22" s="66"/>
      <c r="AJ22" s="66">
        <v>2</v>
      </c>
      <c r="AK22" s="66">
        <v>2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56"/>
    </row>
    <row r="23" spans="2:53" ht="12.75" customHeight="1">
      <c r="B23" s="67" t="s">
        <v>21</v>
      </c>
      <c r="C23" s="68" t="s">
        <v>22</v>
      </c>
      <c r="D23" s="69">
        <f t="shared" si="33"/>
        <v>26</v>
      </c>
      <c r="E23" s="70">
        <f t="shared" si="34"/>
        <v>7</v>
      </c>
      <c r="F23" s="71"/>
      <c r="G23" s="71"/>
      <c r="H23" s="71">
        <v>3</v>
      </c>
      <c r="I23" s="71"/>
      <c r="J23" s="71"/>
      <c r="K23" s="71"/>
      <c r="L23" s="71"/>
      <c r="M23" s="71"/>
      <c r="N23" s="71">
        <v>1</v>
      </c>
      <c r="O23" s="71">
        <v>3</v>
      </c>
      <c r="P23" s="71"/>
      <c r="Q23" s="71">
        <v>6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>
        <v>9</v>
      </c>
      <c r="AG23" s="71"/>
      <c r="AH23" s="71">
        <v>3</v>
      </c>
      <c r="AI23" s="71"/>
      <c r="AJ23" s="71"/>
      <c r="AK23" s="71"/>
      <c r="AL23" s="71"/>
      <c r="AM23" s="71"/>
      <c r="AN23" s="71"/>
      <c r="AO23" s="71"/>
      <c r="AP23" s="71"/>
      <c r="AQ23" s="71"/>
      <c r="AR23" s="71">
        <v>1</v>
      </c>
      <c r="AS23" s="71"/>
      <c r="AT23" s="71"/>
      <c r="AU23" s="71"/>
      <c r="AV23" s="71"/>
      <c r="AW23" s="71"/>
      <c r="AX23" s="71"/>
      <c r="AY23" s="71"/>
      <c r="AZ23" s="71"/>
      <c r="BA23" s="56"/>
    </row>
    <row r="24" spans="2:53" ht="12.75" customHeight="1">
      <c r="B24" s="67" t="s">
        <v>23</v>
      </c>
      <c r="C24" s="68" t="s">
        <v>24</v>
      </c>
      <c r="D24" s="69">
        <f t="shared" si="33"/>
        <v>64</v>
      </c>
      <c r="E24" s="70">
        <f t="shared" si="34"/>
        <v>8</v>
      </c>
      <c r="F24" s="71"/>
      <c r="G24" s="71"/>
      <c r="H24" s="71">
        <v>5</v>
      </c>
      <c r="I24" s="71"/>
      <c r="J24" s="71"/>
      <c r="K24" s="71"/>
      <c r="L24" s="71"/>
      <c r="M24" s="71"/>
      <c r="N24" s="71">
        <v>1</v>
      </c>
      <c r="O24" s="71">
        <v>5</v>
      </c>
      <c r="P24" s="71"/>
      <c r="Q24" s="71">
        <v>10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>
        <v>23</v>
      </c>
      <c r="AG24" s="71"/>
      <c r="AH24" s="71">
        <v>2</v>
      </c>
      <c r="AI24" s="71"/>
      <c r="AJ24" s="71">
        <v>4</v>
      </c>
      <c r="AK24" s="71">
        <v>14</v>
      </c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56"/>
    </row>
    <row r="25" spans="2:53" ht="12.75" customHeight="1">
      <c r="B25" s="67" t="s">
        <v>25</v>
      </c>
      <c r="C25" s="68" t="s">
        <v>26</v>
      </c>
      <c r="D25" s="69">
        <f t="shared" si="33"/>
        <v>20</v>
      </c>
      <c r="E25" s="70">
        <f t="shared" si="34"/>
        <v>6</v>
      </c>
      <c r="F25" s="71"/>
      <c r="G25" s="71"/>
      <c r="H25" s="71">
        <v>1</v>
      </c>
      <c r="I25" s="71"/>
      <c r="J25" s="71"/>
      <c r="K25" s="71"/>
      <c r="L25" s="71"/>
      <c r="M25" s="71"/>
      <c r="N25" s="71"/>
      <c r="O25" s="71"/>
      <c r="P25" s="71"/>
      <c r="Q25" s="71">
        <v>4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>
        <v>10</v>
      </c>
      <c r="AG25" s="71"/>
      <c r="AH25" s="71">
        <v>3</v>
      </c>
      <c r="AI25" s="71"/>
      <c r="AJ25" s="71">
        <v>1</v>
      </c>
      <c r="AK25" s="71">
        <v>1</v>
      </c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56"/>
    </row>
    <row r="26" spans="2:53" ht="12.75" customHeight="1">
      <c r="B26" s="67" t="s">
        <v>27</v>
      </c>
      <c r="C26" s="68" t="s">
        <v>28</v>
      </c>
      <c r="D26" s="69">
        <f t="shared" si="33"/>
        <v>27</v>
      </c>
      <c r="E26" s="70">
        <f t="shared" si="34"/>
        <v>7</v>
      </c>
      <c r="F26" s="71"/>
      <c r="G26" s="71"/>
      <c r="H26" s="71">
        <v>2</v>
      </c>
      <c r="I26" s="71"/>
      <c r="J26" s="71"/>
      <c r="K26" s="71"/>
      <c r="L26" s="71"/>
      <c r="M26" s="71"/>
      <c r="N26" s="71"/>
      <c r="O26" s="71">
        <v>1</v>
      </c>
      <c r="P26" s="71">
        <v>5</v>
      </c>
      <c r="Q26" s="71">
        <v>6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>
        <v>9</v>
      </c>
      <c r="AG26" s="71"/>
      <c r="AH26" s="71">
        <v>2</v>
      </c>
      <c r="AI26" s="71"/>
      <c r="AJ26" s="71">
        <v>2</v>
      </c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56"/>
    </row>
    <row r="27" spans="2:53" ht="12.75" customHeight="1">
      <c r="B27" s="67" t="s">
        <v>29</v>
      </c>
      <c r="C27" s="68" t="s">
        <v>30</v>
      </c>
      <c r="D27" s="69">
        <f t="shared" si="33"/>
        <v>74</v>
      </c>
      <c r="E27" s="70">
        <f t="shared" si="34"/>
        <v>16</v>
      </c>
      <c r="F27" s="71"/>
      <c r="G27" s="71"/>
      <c r="H27" s="71">
        <v>1</v>
      </c>
      <c r="I27" s="71"/>
      <c r="J27" s="71"/>
      <c r="K27" s="71"/>
      <c r="L27" s="71"/>
      <c r="M27" s="71"/>
      <c r="N27" s="71">
        <v>2</v>
      </c>
      <c r="O27" s="71">
        <v>1</v>
      </c>
      <c r="P27" s="71"/>
      <c r="Q27" s="71">
        <v>8</v>
      </c>
      <c r="R27" s="71">
        <v>2</v>
      </c>
      <c r="S27" s="71"/>
      <c r="T27" s="71"/>
      <c r="U27" s="71"/>
      <c r="V27" s="71"/>
      <c r="W27" s="71">
        <v>3</v>
      </c>
      <c r="X27" s="71"/>
      <c r="Y27" s="71"/>
      <c r="Z27" s="71"/>
      <c r="AA27" s="71"/>
      <c r="AB27" s="71">
        <v>1</v>
      </c>
      <c r="AC27" s="71"/>
      <c r="AD27" s="71"/>
      <c r="AE27" s="71"/>
      <c r="AF27" s="71">
        <v>27</v>
      </c>
      <c r="AG27" s="71">
        <v>2</v>
      </c>
      <c r="AH27" s="71">
        <v>2</v>
      </c>
      <c r="AI27" s="71">
        <v>1</v>
      </c>
      <c r="AJ27" s="71">
        <v>14</v>
      </c>
      <c r="AK27" s="71">
        <v>3</v>
      </c>
      <c r="AL27" s="71">
        <v>1</v>
      </c>
      <c r="AM27" s="71"/>
      <c r="AN27" s="71">
        <v>2</v>
      </c>
      <c r="AO27" s="71"/>
      <c r="AP27" s="71"/>
      <c r="AQ27" s="71"/>
      <c r="AR27" s="71">
        <v>4</v>
      </c>
      <c r="AS27" s="71"/>
      <c r="AT27" s="71"/>
      <c r="AU27" s="71"/>
      <c r="AV27" s="71"/>
      <c r="AW27" s="71"/>
      <c r="AX27" s="71"/>
      <c r="AY27" s="71"/>
      <c r="AZ27" s="71"/>
      <c r="BA27" s="56"/>
    </row>
    <row r="28" spans="2:53" ht="12.75" customHeight="1">
      <c r="B28" s="67" t="s">
        <v>31</v>
      </c>
      <c r="C28" s="68" t="s">
        <v>32</v>
      </c>
      <c r="D28" s="69">
        <f t="shared" si="33"/>
        <v>85</v>
      </c>
      <c r="E28" s="70">
        <f t="shared" si="34"/>
        <v>17</v>
      </c>
      <c r="F28" s="71"/>
      <c r="G28" s="71">
        <v>1</v>
      </c>
      <c r="H28" s="71">
        <v>2</v>
      </c>
      <c r="I28" s="71"/>
      <c r="J28" s="71"/>
      <c r="K28" s="71"/>
      <c r="L28" s="71"/>
      <c r="M28" s="71">
        <v>1</v>
      </c>
      <c r="N28" s="71">
        <v>4</v>
      </c>
      <c r="O28" s="71">
        <v>4</v>
      </c>
      <c r="P28" s="71"/>
      <c r="Q28" s="71">
        <v>3</v>
      </c>
      <c r="R28" s="71">
        <v>1</v>
      </c>
      <c r="S28" s="71"/>
      <c r="T28" s="71"/>
      <c r="U28" s="71"/>
      <c r="V28" s="71"/>
      <c r="W28" s="71"/>
      <c r="X28" s="71"/>
      <c r="Y28" s="71"/>
      <c r="Z28" s="71"/>
      <c r="AA28" s="71"/>
      <c r="AB28" s="71">
        <v>1</v>
      </c>
      <c r="AC28" s="71"/>
      <c r="AD28" s="71"/>
      <c r="AE28" s="71"/>
      <c r="AF28" s="71">
        <v>15</v>
      </c>
      <c r="AG28" s="71">
        <v>2</v>
      </c>
      <c r="AH28" s="71"/>
      <c r="AI28" s="71">
        <v>2</v>
      </c>
      <c r="AJ28" s="71">
        <v>38</v>
      </c>
      <c r="AK28" s="71">
        <v>1</v>
      </c>
      <c r="AL28" s="71">
        <v>2</v>
      </c>
      <c r="AM28" s="71"/>
      <c r="AN28" s="71"/>
      <c r="AO28" s="71">
        <v>2</v>
      </c>
      <c r="AP28" s="71"/>
      <c r="AQ28" s="71"/>
      <c r="AR28" s="71">
        <v>4</v>
      </c>
      <c r="AS28" s="71">
        <v>2</v>
      </c>
      <c r="AT28" s="71"/>
      <c r="AU28" s="71"/>
      <c r="AV28" s="71"/>
      <c r="AW28" s="71"/>
      <c r="AX28" s="71"/>
      <c r="AY28" s="71"/>
      <c r="AZ28" s="71"/>
      <c r="BA28" s="56"/>
    </row>
    <row r="29" spans="2:53" ht="12.75" customHeight="1">
      <c r="B29" s="67" t="s">
        <v>33</v>
      </c>
      <c r="C29" s="68" t="s">
        <v>34</v>
      </c>
      <c r="D29" s="69">
        <f t="shared" si="33"/>
        <v>171</v>
      </c>
      <c r="E29" s="70">
        <f t="shared" si="34"/>
        <v>14</v>
      </c>
      <c r="F29" s="71"/>
      <c r="G29" s="71"/>
      <c r="H29" s="71">
        <v>1</v>
      </c>
      <c r="I29" s="71">
        <v>1</v>
      </c>
      <c r="J29" s="71"/>
      <c r="K29" s="71"/>
      <c r="L29" s="71"/>
      <c r="M29" s="71">
        <v>2</v>
      </c>
      <c r="N29" s="71"/>
      <c r="O29" s="71">
        <v>6</v>
      </c>
      <c r="P29" s="71"/>
      <c r="Q29" s="71">
        <v>64</v>
      </c>
      <c r="R29" s="71">
        <v>2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>
        <v>68</v>
      </c>
      <c r="AG29" s="71"/>
      <c r="AH29" s="71">
        <v>4</v>
      </c>
      <c r="AI29" s="71"/>
      <c r="AJ29" s="71">
        <v>6</v>
      </c>
      <c r="AK29" s="71">
        <v>5</v>
      </c>
      <c r="AL29" s="71">
        <v>4</v>
      </c>
      <c r="AM29" s="71"/>
      <c r="AN29" s="71">
        <v>4</v>
      </c>
      <c r="AO29" s="71">
        <v>2</v>
      </c>
      <c r="AP29" s="71"/>
      <c r="AQ29" s="71"/>
      <c r="AR29" s="71">
        <v>2</v>
      </c>
      <c r="AS29" s="71"/>
      <c r="AT29" s="71"/>
      <c r="AU29" s="71"/>
      <c r="AV29" s="71"/>
      <c r="AW29" s="71"/>
      <c r="AX29" s="71"/>
      <c r="AY29" s="71"/>
      <c r="AZ29" s="71"/>
      <c r="BA29" s="56"/>
    </row>
    <row r="30" spans="2:53" ht="12.75" customHeight="1">
      <c r="B30" s="67" t="s">
        <v>35</v>
      </c>
      <c r="C30" s="72" t="s">
        <v>36</v>
      </c>
      <c r="D30" s="73">
        <f t="shared" si="33"/>
        <v>70</v>
      </c>
      <c r="E30" s="70">
        <f t="shared" si="34"/>
        <v>7</v>
      </c>
      <c r="F30" s="71"/>
      <c r="G30" s="71"/>
      <c r="H30" s="71">
        <v>3</v>
      </c>
      <c r="I30" s="71"/>
      <c r="J30" s="71"/>
      <c r="K30" s="71"/>
      <c r="L30" s="71"/>
      <c r="M30" s="71"/>
      <c r="N30" s="71"/>
      <c r="O30" s="71">
        <v>9</v>
      </c>
      <c r="P30" s="71"/>
      <c r="Q30" s="71">
        <v>17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>
        <v>2</v>
      </c>
      <c r="AG30" s="71"/>
      <c r="AH30" s="71"/>
      <c r="AI30" s="71">
        <v>2</v>
      </c>
      <c r="AJ30" s="71"/>
      <c r="AK30" s="71">
        <v>2</v>
      </c>
      <c r="AL30" s="71"/>
      <c r="AM30" s="71"/>
      <c r="AN30" s="71">
        <v>35</v>
      </c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56"/>
    </row>
    <row r="31" spans="2:53" ht="12.75" customHeight="1">
      <c r="B31" s="67" t="s">
        <v>37</v>
      </c>
      <c r="C31" s="68" t="s">
        <v>38</v>
      </c>
      <c r="D31" s="69">
        <f t="shared" si="33"/>
        <v>35</v>
      </c>
      <c r="E31" s="70">
        <f t="shared" si="34"/>
        <v>7</v>
      </c>
      <c r="F31" s="71"/>
      <c r="G31" s="71"/>
      <c r="H31" s="71"/>
      <c r="I31" s="71"/>
      <c r="J31" s="71"/>
      <c r="K31" s="71"/>
      <c r="L31" s="71"/>
      <c r="M31" s="71"/>
      <c r="N31" s="71">
        <v>5</v>
      </c>
      <c r="O31" s="71"/>
      <c r="P31" s="71"/>
      <c r="Q31" s="71"/>
      <c r="R31" s="71"/>
      <c r="S31" s="71">
        <v>2</v>
      </c>
      <c r="T31" s="71"/>
      <c r="U31" s="71"/>
      <c r="V31" s="71"/>
      <c r="W31" s="71">
        <v>3</v>
      </c>
      <c r="X31" s="71"/>
      <c r="Y31" s="71"/>
      <c r="Z31" s="71"/>
      <c r="AA31" s="71"/>
      <c r="AB31" s="71"/>
      <c r="AC31" s="71"/>
      <c r="AD31" s="71"/>
      <c r="AE31" s="71"/>
      <c r="AF31" s="71">
        <v>4</v>
      </c>
      <c r="AG31" s="71"/>
      <c r="AH31" s="71"/>
      <c r="AI31" s="71"/>
      <c r="AJ31" s="71">
        <v>17</v>
      </c>
      <c r="AK31" s="71"/>
      <c r="AL31" s="71">
        <v>2</v>
      </c>
      <c r="AM31" s="71"/>
      <c r="AN31" s="71"/>
      <c r="AO31" s="71"/>
      <c r="AP31" s="71"/>
      <c r="AQ31" s="71"/>
      <c r="AR31" s="71">
        <v>2</v>
      </c>
      <c r="AS31" s="71"/>
      <c r="AT31" s="71"/>
      <c r="AU31" s="71"/>
      <c r="AV31" s="71"/>
      <c r="AW31" s="71"/>
      <c r="AX31" s="71"/>
      <c r="AY31" s="71"/>
      <c r="AZ31" s="71"/>
      <c r="BA31" s="56"/>
    </row>
    <row r="32" spans="2:53" ht="12.75" customHeight="1">
      <c r="B32" s="67" t="s">
        <v>39</v>
      </c>
      <c r="C32" s="68" t="s">
        <v>40</v>
      </c>
      <c r="D32" s="69">
        <f t="shared" si="33"/>
        <v>148</v>
      </c>
      <c r="E32" s="70">
        <f t="shared" si="34"/>
        <v>15</v>
      </c>
      <c r="F32" s="71"/>
      <c r="G32" s="71">
        <v>2</v>
      </c>
      <c r="H32" s="71">
        <v>3</v>
      </c>
      <c r="I32" s="71"/>
      <c r="J32" s="71"/>
      <c r="K32" s="71"/>
      <c r="L32" s="71">
        <v>3</v>
      </c>
      <c r="M32" s="71">
        <v>1</v>
      </c>
      <c r="N32" s="71">
        <v>1</v>
      </c>
      <c r="O32" s="71">
        <v>4</v>
      </c>
      <c r="P32" s="71">
        <v>8</v>
      </c>
      <c r="Q32" s="71">
        <v>10</v>
      </c>
      <c r="R32" s="71">
        <v>18</v>
      </c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>
        <v>84</v>
      </c>
      <c r="AG32" s="71"/>
      <c r="AH32" s="71">
        <v>9</v>
      </c>
      <c r="AI32" s="71"/>
      <c r="AJ32" s="71">
        <v>1</v>
      </c>
      <c r="AK32" s="71"/>
      <c r="AL32" s="71"/>
      <c r="AM32" s="71"/>
      <c r="AN32" s="71"/>
      <c r="AO32" s="71"/>
      <c r="AP32" s="71">
        <v>1</v>
      </c>
      <c r="AQ32" s="71"/>
      <c r="AR32" s="71">
        <v>1</v>
      </c>
      <c r="AS32" s="71"/>
      <c r="AT32" s="71">
        <v>2</v>
      </c>
      <c r="AU32" s="71"/>
      <c r="AV32" s="71"/>
      <c r="AW32" s="71"/>
      <c r="AX32" s="71"/>
      <c r="AY32" s="71"/>
      <c r="AZ32" s="71"/>
      <c r="BA32" s="56"/>
    </row>
    <row r="33" spans="2:53" ht="12.75" customHeight="1">
      <c r="B33" s="67" t="s">
        <v>41</v>
      </c>
      <c r="C33" s="68" t="s">
        <v>42</v>
      </c>
      <c r="D33" s="69">
        <f t="shared" si="33"/>
        <v>49</v>
      </c>
      <c r="E33" s="70">
        <f t="shared" si="34"/>
        <v>9</v>
      </c>
      <c r="F33" s="71"/>
      <c r="G33" s="71">
        <v>2</v>
      </c>
      <c r="H33" s="71">
        <v>5</v>
      </c>
      <c r="I33" s="71"/>
      <c r="J33" s="71"/>
      <c r="K33" s="71"/>
      <c r="L33" s="71"/>
      <c r="M33" s="71"/>
      <c r="N33" s="71"/>
      <c r="O33" s="71">
        <v>4</v>
      </c>
      <c r="P33" s="71">
        <v>3</v>
      </c>
      <c r="Q33" s="71">
        <v>10</v>
      </c>
      <c r="R33" s="71">
        <v>2</v>
      </c>
      <c r="S33" s="71">
        <v>2</v>
      </c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>
        <v>11</v>
      </c>
      <c r="AG33" s="71"/>
      <c r="AH33" s="71">
        <v>10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56"/>
    </row>
    <row r="34" spans="2:53" ht="12.75" customHeight="1">
      <c r="B34" s="67" t="s">
        <v>43</v>
      </c>
      <c r="C34" s="68" t="s">
        <v>44</v>
      </c>
      <c r="D34" s="69">
        <f t="shared" si="33"/>
        <v>32</v>
      </c>
      <c r="E34" s="70">
        <f t="shared" si="34"/>
        <v>9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>
        <v>5</v>
      </c>
      <c r="R34" s="71"/>
      <c r="S34" s="71">
        <v>1</v>
      </c>
      <c r="T34" s="71"/>
      <c r="U34" s="71"/>
      <c r="V34" s="71"/>
      <c r="W34" s="71">
        <v>2</v>
      </c>
      <c r="X34" s="71"/>
      <c r="Y34" s="71"/>
      <c r="Z34" s="71"/>
      <c r="AA34" s="71"/>
      <c r="AB34" s="71"/>
      <c r="AC34" s="71"/>
      <c r="AD34" s="71"/>
      <c r="AE34" s="71"/>
      <c r="AF34" s="71">
        <v>3</v>
      </c>
      <c r="AG34" s="71"/>
      <c r="AH34" s="71">
        <v>2</v>
      </c>
      <c r="AI34" s="71"/>
      <c r="AJ34" s="71">
        <v>13</v>
      </c>
      <c r="AK34" s="71">
        <v>3</v>
      </c>
      <c r="AL34" s="71"/>
      <c r="AM34" s="71"/>
      <c r="AN34" s="71"/>
      <c r="AO34" s="71"/>
      <c r="AP34" s="71">
        <v>1</v>
      </c>
      <c r="AQ34" s="71"/>
      <c r="AR34" s="71">
        <v>2</v>
      </c>
      <c r="AS34" s="71"/>
      <c r="AT34" s="71"/>
      <c r="AU34" s="71"/>
      <c r="AV34" s="71"/>
      <c r="AW34" s="71"/>
      <c r="AX34" s="71"/>
      <c r="AY34" s="71"/>
      <c r="AZ34" s="71"/>
      <c r="BA34" s="56"/>
    </row>
    <row r="35" spans="2:53" ht="12.75" customHeight="1">
      <c r="B35" s="67" t="s">
        <v>45</v>
      </c>
      <c r="C35" s="68" t="s">
        <v>46</v>
      </c>
      <c r="D35" s="69">
        <f t="shared" si="33"/>
        <v>33</v>
      </c>
      <c r="E35" s="70">
        <f t="shared" si="34"/>
        <v>5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>
        <v>1</v>
      </c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>
        <v>20</v>
      </c>
      <c r="AG35" s="71">
        <v>4</v>
      </c>
      <c r="AH35" s="71"/>
      <c r="AI35" s="71"/>
      <c r="AJ35" s="71"/>
      <c r="AK35" s="71">
        <v>6</v>
      </c>
      <c r="AL35" s="71"/>
      <c r="AM35" s="71"/>
      <c r="AN35" s="71">
        <v>2</v>
      </c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56"/>
    </row>
    <row r="36" spans="2:53" ht="12.75" customHeight="1">
      <c r="B36" s="67" t="s">
        <v>47</v>
      </c>
      <c r="C36" s="68" t="s">
        <v>48</v>
      </c>
      <c r="D36" s="69">
        <f t="shared" si="33"/>
        <v>88</v>
      </c>
      <c r="E36" s="70">
        <f t="shared" si="34"/>
        <v>11</v>
      </c>
      <c r="F36" s="71"/>
      <c r="G36" s="71"/>
      <c r="H36" s="71">
        <v>10</v>
      </c>
      <c r="I36" s="71">
        <v>1</v>
      </c>
      <c r="J36" s="71"/>
      <c r="K36" s="71"/>
      <c r="L36" s="71"/>
      <c r="M36" s="71"/>
      <c r="N36" s="71"/>
      <c r="O36" s="71">
        <v>8</v>
      </c>
      <c r="P36" s="71"/>
      <c r="Q36" s="71">
        <v>29</v>
      </c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>
        <v>12</v>
      </c>
      <c r="AG36" s="71"/>
      <c r="AH36" s="71"/>
      <c r="AI36" s="71">
        <v>1</v>
      </c>
      <c r="AJ36" s="71">
        <v>4</v>
      </c>
      <c r="AK36" s="71">
        <v>14</v>
      </c>
      <c r="AL36" s="71"/>
      <c r="AM36" s="71"/>
      <c r="AN36" s="71">
        <v>3</v>
      </c>
      <c r="AO36" s="71"/>
      <c r="AP36" s="71">
        <v>4</v>
      </c>
      <c r="AQ36" s="71"/>
      <c r="AR36" s="71">
        <v>2</v>
      </c>
      <c r="AS36" s="71"/>
      <c r="AT36" s="71"/>
      <c r="AU36" s="71"/>
      <c r="AV36" s="71"/>
      <c r="AW36" s="71"/>
      <c r="AX36" s="71"/>
      <c r="AY36" s="71"/>
      <c r="AZ36" s="71"/>
      <c r="BA36" s="56"/>
    </row>
    <row r="37" spans="2:53" ht="12.75" customHeight="1">
      <c r="B37" s="67" t="s">
        <v>49</v>
      </c>
      <c r="C37" s="68" t="s">
        <v>50</v>
      </c>
      <c r="D37" s="69">
        <f t="shared" si="33"/>
        <v>116</v>
      </c>
      <c r="E37" s="70">
        <f t="shared" si="34"/>
        <v>16</v>
      </c>
      <c r="F37" s="71"/>
      <c r="G37" s="71">
        <v>2</v>
      </c>
      <c r="H37" s="71">
        <v>3</v>
      </c>
      <c r="I37" s="71">
        <v>2</v>
      </c>
      <c r="J37" s="71"/>
      <c r="K37" s="71"/>
      <c r="L37" s="71">
        <v>2</v>
      </c>
      <c r="M37" s="71"/>
      <c r="N37" s="71">
        <v>10</v>
      </c>
      <c r="O37" s="71">
        <v>2</v>
      </c>
      <c r="P37" s="71"/>
      <c r="Q37" s="71">
        <v>12</v>
      </c>
      <c r="R37" s="71">
        <v>11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>
        <v>58</v>
      </c>
      <c r="AG37" s="71">
        <v>2</v>
      </c>
      <c r="AH37" s="71"/>
      <c r="AI37" s="71">
        <v>1</v>
      </c>
      <c r="AJ37" s="71">
        <v>4</v>
      </c>
      <c r="AK37" s="71">
        <v>2</v>
      </c>
      <c r="AL37" s="71"/>
      <c r="AM37" s="71">
        <v>2</v>
      </c>
      <c r="AN37" s="71"/>
      <c r="AO37" s="71"/>
      <c r="AP37" s="71">
        <v>2</v>
      </c>
      <c r="AQ37" s="71"/>
      <c r="AR37" s="71"/>
      <c r="AS37" s="71"/>
      <c r="AT37" s="71"/>
      <c r="AU37" s="71"/>
      <c r="AV37" s="71"/>
      <c r="AW37" s="71"/>
      <c r="AX37" s="71"/>
      <c r="AY37" s="71"/>
      <c r="AZ37" s="71">
        <v>1</v>
      </c>
      <c r="BA37" s="56"/>
    </row>
    <row r="38" spans="2:53" ht="12.75" customHeight="1">
      <c r="B38" s="67" t="s">
        <v>51</v>
      </c>
      <c r="C38" s="68" t="s">
        <v>52</v>
      </c>
      <c r="D38" s="69">
        <f t="shared" si="33"/>
        <v>33</v>
      </c>
      <c r="E38" s="70">
        <f t="shared" si="34"/>
        <v>7</v>
      </c>
      <c r="F38" s="71"/>
      <c r="G38" s="71"/>
      <c r="H38" s="71">
        <v>2</v>
      </c>
      <c r="I38" s="71"/>
      <c r="J38" s="71"/>
      <c r="K38" s="71"/>
      <c r="L38" s="71"/>
      <c r="M38" s="71"/>
      <c r="N38" s="71"/>
      <c r="O38" s="71">
        <v>2</v>
      </c>
      <c r="P38" s="71"/>
      <c r="Q38" s="71">
        <v>12</v>
      </c>
      <c r="R38" s="71">
        <v>2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>
        <v>8</v>
      </c>
      <c r="AG38" s="71"/>
      <c r="AH38" s="71"/>
      <c r="AI38" s="71"/>
      <c r="AJ38" s="71"/>
      <c r="AK38" s="71">
        <v>5</v>
      </c>
      <c r="AL38" s="71"/>
      <c r="AM38" s="71"/>
      <c r="AN38" s="71"/>
      <c r="AO38" s="71"/>
      <c r="AP38" s="71">
        <v>2</v>
      </c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56"/>
    </row>
    <row r="39" spans="2:53" ht="12.75" customHeight="1">
      <c r="B39" s="67" t="s">
        <v>53</v>
      </c>
      <c r="C39" s="68" t="s">
        <v>1141</v>
      </c>
      <c r="D39" s="69">
        <f t="shared" si="33"/>
        <v>0</v>
      </c>
      <c r="E39" s="70">
        <f t="shared" si="34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56"/>
    </row>
    <row r="40" spans="2:53" ht="12.75" customHeight="1">
      <c r="B40" s="67" t="s">
        <v>54</v>
      </c>
      <c r="C40" s="68" t="s">
        <v>55</v>
      </c>
      <c r="D40" s="69">
        <f t="shared" si="33"/>
        <v>147</v>
      </c>
      <c r="E40" s="70">
        <f t="shared" si="34"/>
        <v>10</v>
      </c>
      <c r="F40" s="71">
        <v>4</v>
      </c>
      <c r="G40" s="71"/>
      <c r="H40" s="71">
        <v>3</v>
      </c>
      <c r="I40" s="71"/>
      <c r="J40" s="71"/>
      <c r="K40" s="71"/>
      <c r="L40" s="71"/>
      <c r="M40" s="71">
        <v>7</v>
      </c>
      <c r="N40" s="71"/>
      <c r="O40" s="71">
        <v>6</v>
      </c>
      <c r="P40" s="71"/>
      <c r="Q40" s="71">
        <v>48</v>
      </c>
      <c r="R40" s="71">
        <v>1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>
        <v>9</v>
      </c>
      <c r="AG40" s="71"/>
      <c r="AH40" s="71">
        <v>3</v>
      </c>
      <c r="AI40" s="71"/>
      <c r="AJ40" s="71">
        <v>1</v>
      </c>
      <c r="AK40" s="71"/>
      <c r="AL40" s="71">
        <v>65</v>
      </c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56"/>
    </row>
    <row r="41" spans="2:53" ht="12.75" customHeight="1">
      <c r="B41" s="67" t="s">
        <v>56</v>
      </c>
      <c r="C41" s="68" t="s">
        <v>57</v>
      </c>
      <c r="D41" s="69">
        <f t="shared" si="33"/>
        <v>170</v>
      </c>
      <c r="E41" s="70">
        <f t="shared" si="34"/>
        <v>7</v>
      </c>
      <c r="F41" s="71"/>
      <c r="G41" s="71"/>
      <c r="H41" s="71">
        <v>6</v>
      </c>
      <c r="I41" s="71"/>
      <c r="J41" s="71"/>
      <c r="K41" s="71"/>
      <c r="L41" s="71"/>
      <c r="M41" s="71"/>
      <c r="N41" s="71">
        <v>2</v>
      </c>
      <c r="O41" s="71"/>
      <c r="P41" s="71"/>
      <c r="Q41" s="71">
        <v>2</v>
      </c>
      <c r="R41" s="71">
        <v>4</v>
      </c>
      <c r="S41" s="71">
        <v>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>
        <v>151</v>
      </c>
      <c r="AG41" s="71"/>
      <c r="AH41" s="71">
        <v>2</v>
      </c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56"/>
    </row>
    <row r="42" spans="2:53" ht="12.75" customHeight="1">
      <c r="B42" s="67" t="s">
        <v>58</v>
      </c>
      <c r="C42" s="68" t="s">
        <v>59</v>
      </c>
      <c r="D42" s="69">
        <f t="shared" si="33"/>
        <v>172</v>
      </c>
      <c r="E42" s="70">
        <f t="shared" si="34"/>
        <v>12</v>
      </c>
      <c r="F42" s="71"/>
      <c r="G42" s="71">
        <v>6</v>
      </c>
      <c r="H42" s="71">
        <v>1</v>
      </c>
      <c r="I42" s="71"/>
      <c r="J42" s="71"/>
      <c r="K42" s="71">
        <v>2</v>
      </c>
      <c r="L42" s="71"/>
      <c r="M42" s="71">
        <v>8</v>
      </c>
      <c r="N42" s="71"/>
      <c r="O42" s="71"/>
      <c r="P42" s="71">
        <v>12</v>
      </c>
      <c r="Q42" s="71">
        <v>21</v>
      </c>
      <c r="R42" s="71">
        <v>5</v>
      </c>
      <c r="S42" s="71">
        <v>2</v>
      </c>
      <c r="T42" s="71"/>
      <c r="U42" s="71"/>
      <c r="V42" s="71"/>
      <c r="W42" s="71"/>
      <c r="X42" s="71"/>
      <c r="Y42" s="71"/>
      <c r="Z42" s="71"/>
      <c r="AA42" s="71"/>
      <c r="AB42" s="71">
        <v>2</v>
      </c>
      <c r="AC42" s="71"/>
      <c r="AD42" s="71"/>
      <c r="AE42" s="71"/>
      <c r="AF42" s="71">
        <v>91</v>
      </c>
      <c r="AG42" s="71"/>
      <c r="AH42" s="71">
        <v>20</v>
      </c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>
        <v>2</v>
      </c>
      <c r="AU42" s="71"/>
      <c r="AV42" s="71"/>
      <c r="AW42" s="71"/>
      <c r="AX42" s="71"/>
      <c r="AY42" s="71"/>
      <c r="AZ42" s="71"/>
      <c r="BA42" s="56"/>
    </row>
    <row r="43" spans="2:53" ht="12.75" customHeight="1">
      <c r="B43" s="67" t="s">
        <v>60</v>
      </c>
      <c r="C43" s="68" t="s">
        <v>61</v>
      </c>
      <c r="D43" s="69">
        <f t="shared" si="33"/>
        <v>35</v>
      </c>
      <c r="E43" s="70">
        <f t="shared" si="34"/>
        <v>7</v>
      </c>
      <c r="F43" s="71"/>
      <c r="G43" s="71"/>
      <c r="H43" s="71">
        <v>7</v>
      </c>
      <c r="I43" s="71"/>
      <c r="J43" s="71"/>
      <c r="K43" s="71"/>
      <c r="L43" s="71"/>
      <c r="M43" s="71"/>
      <c r="N43" s="71"/>
      <c r="O43" s="71">
        <v>1</v>
      </c>
      <c r="P43" s="71"/>
      <c r="Q43" s="71">
        <v>3</v>
      </c>
      <c r="R43" s="71">
        <v>3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>
        <v>7</v>
      </c>
      <c r="AG43" s="71"/>
      <c r="AH43" s="71"/>
      <c r="AI43" s="71"/>
      <c r="AJ43" s="71">
        <v>9</v>
      </c>
      <c r="AK43" s="71">
        <v>5</v>
      </c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56"/>
    </row>
    <row r="44" spans="2:53" ht="12.75" customHeight="1">
      <c r="B44" s="67" t="s">
        <v>62</v>
      </c>
      <c r="C44" s="68" t="s">
        <v>63</v>
      </c>
      <c r="D44" s="69">
        <f t="shared" si="33"/>
        <v>89</v>
      </c>
      <c r="E44" s="70">
        <f t="shared" si="34"/>
        <v>10</v>
      </c>
      <c r="F44" s="74"/>
      <c r="G44" s="74"/>
      <c r="H44" s="74"/>
      <c r="I44" s="74"/>
      <c r="J44" s="74"/>
      <c r="K44" s="74"/>
      <c r="L44" s="74">
        <v>2</v>
      </c>
      <c r="M44" s="74">
        <v>2</v>
      </c>
      <c r="N44" s="74"/>
      <c r="O44" s="74">
        <v>3</v>
      </c>
      <c r="P44" s="74">
        <v>13</v>
      </c>
      <c r="Q44" s="74">
        <v>33</v>
      </c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>
        <v>12</v>
      </c>
      <c r="AG44" s="74"/>
      <c r="AH44" s="74">
        <v>18</v>
      </c>
      <c r="AI44" s="74"/>
      <c r="AJ44" s="74">
        <v>3</v>
      </c>
      <c r="AK44" s="74"/>
      <c r="AL44" s="74"/>
      <c r="AM44" s="74"/>
      <c r="AN44" s="74"/>
      <c r="AO44" s="74"/>
      <c r="AP44" s="74">
        <v>1</v>
      </c>
      <c r="AQ44" s="74"/>
      <c r="AR44" s="74"/>
      <c r="AS44" s="74">
        <v>2</v>
      </c>
      <c r="AT44" s="74"/>
      <c r="AU44" s="74"/>
      <c r="AV44" s="74"/>
      <c r="AW44" s="74"/>
      <c r="AX44" s="74"/>
      <c r="AY44" s="74"/>
      <c r="AZ44" s="74"/>
      <c r="BA44" s="56"/>
    </row>
    <row r="45" spans="2:53" ht="12.75" customHeight="1">
      <c r="B45" s="67" t="s">
        <v>64</v>
      </c>
      <c r="C45" s="68" t="s">
        <v>65</v>
      </c>
      <c r="D45" s="69">
        <f t="shared" si="33"/>
        <v>0</v>
      </c>
      <c r="E45" s="70">
        <f t="shared" si="34"/>
        <v>0</v>
      </c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56"/>
    </row>
    <row r="46" spans="2:53" ht="12.75" customHeight="1">
      <c r="B46" s="67" t="s">
        <v>66</v>
      </c>
      <c r="C46" s="68" t="s">
        <v>67</v>
      </c>
      <c r="D46" s="69">
        <f t="shared" si="33"/>
        <v>2</v>
      </c>
      <c r="E46" s="70">
        <f t="shared" si="34"/>
        <v>1</v>
      </c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>
        <v>2</v>
      </c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56"/>
    </row>
    <row r="47" spans="2:53" ht="12.75" customHeight="1">
      <c r="B47" s="67" t="s">
        <v>68</v>
      </c>
      <c r="C47" s="68" t="s">
        <v>69</v>
      </c>
      <c r="D47" s="69">
        <f t="shared" si="33"/>
        <v>8</v>
      </c>
      <c r="E47" s="70">
        <f t="shared" si="34"/>
        <v>4</v>
      </c>
      <c r="F47" s="74"/>
      <c r="G47" s="74"/>
      <c r="H47" s="74">
        <v>2</v>
      </c>
      <c r="I47" s="74"/>
      <c r="J47" s="74"/>
      <c r="K47" s="74"/>
      <c r="L47" s="74">
        <v>2</v>
      </c>
      <c r="M47" s="74"/>
      <c r="N47" s="74"/>
      <c r="O47" s="74">
        <v>1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>
        <v>3</v>
      </c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56"/>
    </row>
    <row r="48" spans="2:53" ht="12.75" customHeight="1">
      <c r="B48" s="67" t="s">
        <v>70</v>
      </c>
      <c r="C48" s="68" t="s">
        <v>71</v>
      </c>
      <c r="D48" s="69">
        <f t="shared" si="33"/>
        <v>7</v>
      </c>
      <c r="E48" s="70">
        <f t="shared" si="34"/>
        <v>3</v>
      </c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>
        <v>5</v>
      </c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>
        <v>1</v>
      </c>
      <c r="AG48" s="74"/>
      <c r="AH48" s="74">
        <v>1</v>
      </c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56"/>
    </row>
    <row r="49" spans="2:53" ht="12.75" customHeight="1">
      <c r="B49" s="67" t="s">
        <v>72</v>
      </c>
      <c r="C49" s="68" t="s">
        <v>73</v>
      </c>
      <c r="D49" s="69">
        <f t="shared" si="33"/>
        <v>15</v>
      </c>
      <c r="E49" s="70">
        <f t="shared" si="34"/>
        <v>4</v>
      </c>
      <c r="F49" s="74"/>
      <c r="G49" s="74"/>
      <c r="H49" s="74">
        <v>2</v>
      </c>
      <c r="I49" s="74"/>
      <c r="J49" s="74"/>
      <c r="K49" s="74"/>
      <c r="L49" s="74"/>
      <c r="M49" s="74"/>
      <c r="N49" s="74"/>
      <c r="O49" s="74"/>
      <c r="P49" s="74"/>
      <c r="Q49" s="74">
        <v>1</v>
      </c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>
        <v>9</v>
      </c>
      <c r="AG49" s="74"/>
      <c r="AH49" s="74"/>
      <c r="AI49" s="74"/>
      <c r="AJ49" s="74"/>
      <c r="AK49" s="74">
        <v>3</v>
      </c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56"/>
    </row>
    <row r="50" spans="2:53" ht="12.75" customHeight="1">
      <c r="B50" s="67" t="s">
        <v>74</v>
      </c>
      <c r="C50" s="68" t="s">
        <v>75</v>
      </c>
      <c r="D50" s="69">
        <f t="shared" si="33"/>
        <v>7</v>
      </c>
      <c r="E50" s="70">
        <f t="shared" si="34"/>
        <v>2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>
        <v>6</v>
      </c>
      <c r="AG50" s="74"/>
      <c r="AH50" s="74"/>
      <c r="AI50" s="74"/>
      <c r="AJ50" s="74">
        <v>1</v>
      </c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56"/>
    </row>
    <row r="51" spans="2:53" ht="12.75" customHeight="1">
      <c r="B51" s="67" t="s">
        <v>76</v>
      </c>
      <c r="C51" s="68" t="s">
        <v>77</v>
      </c>
      <c r="D51" s="69">
        <f t="shared" si="33"/>
        <v>13</v>
      </c>
      <c r="E51" s="70">
        <f t="shared" si="34"/>
        <v>6</v>
      </c>
      <c r="F51" s="74"/>
      <c r="G51" s="74">
        <v>2</v>
      </c>
      <c r="H51" s="74"/>
      <c r="I51" s="74"/>
      <c r="J51" s="74"/>
      <c r="K51" s="74">
        <v>2</v>
      </c>
      <c r="L51" s="74">
        <v>2</v>
      </c>
      <c r="M51" s="74"/>
      <c r="N51" s="74"/>
      <c r="O51" s="74"/>
      <c r="P51" s="74">
        <v>2</v>
      </c>
      <c r="Q51" s="74"/>
      <c r="R51" s="74">
        <v>2</v>
      </c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>
        <v>3</v>
      </c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56"/>
    </row>
    <row r="52" spans="2:53" ht="12.75" customHeight="1">
      <c r="B52" s="67" t="s">
        <v>78</v>
      </c>
      <c r="C52" s="68" t="s">
        <v>79</v>
      </c>
      <c r="D52" s="69">
        <f t="shared" si="33"/>
        <v>102</v>
      </c>
      <c r="E52" s="70">
        <f t="shared" si="34"/>
        <v>12</v>
      </c>
      <c r="F52" s="74"/>
      <c r="G52" s="74"/>
      <c r="H52" s="74">
        <v>5</v>
      </c>
      <c r="I52" s="74"/>
      <c r="J52" s="74"/>
      <c r="K52" s="74"/>
      <c r="L52" s="74"/>
      <c r="M52" s="74">
        <v>3</v>
      </c>
      <c r="N52" s="74">
        <v>3</v>
      </c>
      <c r="O52" s="74"/>
      <c r="P52" s="74">
        <v>5</v>
      </c>
      <c r="Q52" s="74">
        <v>3</v>
      </c>
      <c r="R52" s="74">
        <v>22</v>
      </c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>
        <v>44</v>
      </c>
      <c r="AG52" s="74"/>
      <c r="AH52" s="74">
        <v>6</v>
      </c>
      <c r="AI52" s="74"/>
      <c r="AJ52" s="74"/>
      <c r="AK52" s="74">
        <v>4</v>
      </c>
      <c r="AL52" s="74"/>
      <c r="AM52" s="74"/>
      <c r="AN52" s="74">
        <v>2</v>
      </c>
      <c r="AO52" s="74"/>
      <c r="AP52" s="74">
        <v>3</v>
      </c>
      <c r="AQ52" s="74"/>
      <c r="AR52" s="74"/>
      <c r="AS52" s="74">
        <v>2</v>
      </c>
      <c r="AT52" s="74"/>
      <c r="AU52" s="74"/>
      <c r="AV52" s="74"/>
      <c r="AW52" s="74"/>
      <c r="AX52" s="74"/>
      <c r="AY52" s="74"/>
      <c r="AZ52" s="74"/>
      <c r="BA52" s="56"/>
    </row>
    <row r="53" spans="2:53" ht="12.75" customHeight="1">
      <c r="B53" s="67" t="s">
        <v>80</v>
      </c>
      <c r="C53" s="173" t="s">
        <v>81</v>
      </c>
      <c r="D53" s="69">
        <f t="shared" si="33"/>
        <v>14</v>
      </c>
      <c r="E53" s="70">
        <f t="shared" si="34"/>
        <v>4</v>
      </c>
      <c r="F53" s="74"/>
      <c r="G53" s="74"/>
      <c r="H53" s="74"/>
      <c r="I53" s="74"/>
      <c r="J53" s="74"/>
      <c r="K53" s="74"/>
      <c r="L53" s="74"/>
      <c r="M53" s="74"/>
      <c r="N53" s="74"/>
      <c r="O53" s="74">
        <v>1</v>
      </c>
      <c r="P53" s="74">
        <v>1</v>
      </c>
      <c r="Q53" s="74">
        <v>10</v>
      </c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>
        <v>2</v>
      </c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56"/>
    </row>
    <row r="54" spans="2:53" ht="12.75" customHeight="1">
      <c r="B54" s="67" t="s">
        <v>82</v>
      </c>
      <c r="C54" s="68" t="s">
        <v>83</v>
      </c>
      <c r="D54" s="69">
        <f t="shared" si="33"/>
        <v>6</v>
      </c>
      <c r="E54" s="70">
        <f t="shared" si="34"/>
        <v>2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>
        <v>4</v>
      </c>
      <c r="AG54" s="74"/>
      <c r="AH54" s="74">
        <v>2</v>
      </c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56"/>
    </row>
    <row r="55" spans="2:53" ht="12.75" customHeight="1">
      <c r="B55" s="75" t="s">
        <v>84</v>
      </c>
      <c r="C55" s="76" t="s">
        <v>1094</v>
      </c>
      <c r="D55" s="69">
        <f t="shared" si="33"/>
        <v>26</v>
      </c>
      <c r="E55" s="77">
        <f t="shared" si="34"/>
        <v>3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>
        <v>13</v>
      </c>
      <c r="Q55" s="74"/>
      <c r="R55" s="74">
        <v>3</v>
      </c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>
        <v>10</v>
      </c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56"/>
    </row>
    <row r="56" spans="2:53" ht="12.75" customHeight="1">
      <c r="B56" s="75" t="s">
        <v>85</v>
      </c>
      <c r="C56" s="76" t="s">
        <v>1142</v>
      </c>
      <c r="D56" s="69">
        <f t="shared" si="33"/>
        <v>98</v>
      </c>
      <c r="E56" s="77">
        <f t="shared" si="34"/>
        <v>10</v>
      </c>
      <c r="F56" s="74"/>
      <c r="G56" s="74"/>
      <c r="H56" s="74"/>
      <c r="I56" s="74"/>
      <c r="J56" s="74"/>
      <c r="K56" s="74"/>
      <c r="L56" s="74">
        <v>1</v>
      </c>
      <c r="M56" s="74"/>
      <c r="N56" s="74">
        <v>5</v>
      </c>
      <c r="O56" s="74">
        <v>2</v>
      </c>
      <c r="P56" s="74"/>
      <c r="Q56" s="74"/>
      <c r="R56" s="74">
        <v>5</v>
      </c>
      <c r="S56" s="74"/>
      <c r="T56" s="74"/>
      <c r="U56" s="74"/>
      <c r="V56" s="74"/>
      <c r="W56" s="74">
        <v>1</v>
      </c>
      <c r="X56" s="74"/>
      <c r="Y56" s="74"/>
      <c r="Z56" s="74"/>
      <c r="AA56" s="74"/>
      <c r="AB56" s="74"/>
      <c r="AC56" s="74"/>
      <c r="AD56" s="74"/>
      <c r="AE56" s="74"/>
      <c r="AF56" s="74">
        <v>31</v>
      </c>
      <c r="AG56" s="74"/>
      <c r="AH56" s="74">
        <v>2</v>
      </c>
      <c r="AI56" s="74"/>
      <c r="AJ56" s="74">
        <v>3</v>
      </c>
      <c r="AK56" s="74"/>
      <c r="AL56" s="74"/>
      <c r="AM56" s="74"/>
      <c r="AN56" s="74">
        <v>45</v>
      </c>
      <c r="AO56" s="74"/>
      <c r="AP56" s="74">
        <v>3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56"/>
    </row>
    <row r="57" spans="2:53" ht="12.75" customHeight="1">
      <c r="B57" s="75" t="s">
        <v>86</v>
      </c>
      <c r="C57" s="76" t="s">
        <v>1182</v>
      </c>
      <c r="D57" s="69">
        <f t="shared" si="33"/>
        <v>0</v>
      </c>
      <c r="E57" s="77">
        <f t="shared" si="34"/>
        <v>0</v>
      </c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56"/>
    </row>
    <row r="58" spans="2:53" ht="12.75" customHeight="1" hidden="1">
      <c r="B58" s="75" t="s">
        <v>87</v>
      </c>
      <c r="C58" s="76"/>
      <c r="D58" s="69">
        <f t="shared" si="33"/>
        <v>0</v>
      </c>
      <c r="E58" s="77">
        <f t="shared" si="34"/>
        <v>0</v>
      </c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56"/>
    </row>
    <row r="59" spans="2:53" ht="12.75" customHeight="1" hidden="1">
      <c r="B59" s="75" t="s">
        <v>1095</v>
      </c>
      <c r="C59" s="76"/>
      <c r="D59" s="69">
        <f t="shared" si="33"/>
        <v>0</v>
      </c>
      <c r="E59" s="77">
        <f t="shared" si="34"/>
        <v>0</v>
      </c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56"/>
    </row>
    <row r="60" spans="2:53" ht="12.75" customHeight="1" hidden="1">
      <c r="B60" s="75" t="s">
        <v>1096</v>
      </c>
      <c r="C60" s="174"/>
      <c r="D60" s="69">
        <f t="shared" si="33"/>
        <v>0</v>
      </c>
      <c r="E60" s="77">
        <f t="shared" si="34"/>
        <v>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56"/>
    </row>
    <row r="61" spans="2:53" ht="12.75" customHeight="1" hidden="1">
      <c r="B61" s="75" t="s">
        <v>1183</v>
      </c>
      <c r="C61" s="174"/>
      <c r="D61" s="69">
        <f t="shared" si="33"/>
        <v>0</v>
      </c>
      <c r="E61" s="77">
        <f t="shared" si="34"/>
        <v>0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56"/>
    </row>
    <row r="62" spans="2:53" ht="12.75" customHeight="1" hidden="1">
      <c r="B62" s="75" t="s">
        <v>1184</v>
      </c>
      <c r="C62" s="174"/>
      <c r="D62" s="69">
        <f t="shared" si="33"/>
        <v>0</v>
      </c>
      <c r="E62" s="77">
        <f t="shared" si="34"/>
        <v>0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56"/>
    </row>
    <row r="63" spans="2:53" ht="12.75" customHeight="1" thickBot="1">
      <c r="B63" s="78" t="s">
        <v>88</v>
      </c>
      <c r="C63" s="79" t="s">
        <v>89</v>
      </c>
      <c r="D63" s="80">
        <f t="shared" si="33"/>
        <v>0</v>
      </c>
      <c r="E63" s="81">
        <f t="shared" si="34"/>
        <v>0</v>
      </c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56"/>
    </row>
    <row r="64" spans="2:53" ht="12.75" customHeight="1" thickBot="1">
      <c r="B64" s="84"/>
      <c r="C64" s="172" t="s">
        <v>90</v>
      </c>
      <c r="D64" s="85">
        <f t="shared" si="33"/>
        <v>2078</v>
      </c>
      <c r="E64" s="86"/>
      <c r="F64" s="87">
        <f aca="true" t="shared" si="35" ref="F64:S64">SUM(F22:F63)</f>
        <v>5</v>
      </c>
      <c r="G64" s="87">
        <f t="shared" si="35"/>
        <v>18</v>
      </c>
      <c r="H64" s="87">
        <f t="shared" si="35"/>
        <v>69</v>
      </c>
      <c r="I64" s="87">
        <f t="shared" si="35"/>
        <v>4</v>
      </c>
      <c r="J64" s="87">
        <f t="shared" si="35"/>
        <v>0</v>
      </c>
      <c r="K64" s="87">
        <f t="shared" si="35"/>
        <v>4</v>
      </c>
      <c r="L64" s="87">
        <f t="shared" si="35"/>
        <v>17</v>
      </c>
      <c r="M64" s="87">
        <f t="shared" si="35"/>
        <v>29</v>
      </c>
      <c r="N64" s="87">
        <f t="shared" si="35"/>
        <v>35</v>
      </c>
      <c r="O64" s="87">
        <f t="shared" si="35"/>
        <v>63</v>
      </c>
      <c r="P64" s="87">
        <f t="shared" si="35"/>
        <v>79</v>
      </c>
      <c r="Q64" s="87">
        <f t="shared" si="35"/>
        <v>346</v>
      </c>
      <c r="R64" s="87">
        <f t="shared" si="35"/>
        <v>85</v>
      </c>
      <c r="S64" s="87">
        <f t="shared" si="35"/>
        <v>10</v>
      </c>
      <c r="T64" s="87">
        <f aca="true" t="shared" si="36" ref="T64:AZ64">SUM(T22:T63)</f>
        <v>0</v>
      </c>
      <c r="U64" s="87">
        <f t="shared" si="36"/>
        <v>0</v>
      </c>
      <c r="V64" s="87">
        <f t="shared" si="36"/>
        <v>0</v>
      </c>
      <c r="W64" s="87">
        <f t="shared" si="36"/>
        <v>9</v>
      </c>
      <c r="X64" s="87">
        <f t="shared" si="36"/>
        <v>0</v>
      </c>
      <c r="Y64" s="87">
        <f t="shared" si="36"/>
        <v>0</v>
      </c>
      <c r="Z64" s="87">
        <f t="shared" si="36"/>
        <v>0</v>
      </c>
      <c r="AA64" s="87">
        <f t="shared" si="36"/>
        <v>0</v>
      </c>
      <c r="AB64" s="87">
        <f t="shared" si="36"/>
        <v>4</v>
      </c>
      <c r="AC64" s="87">
        <f t="shared" si="36"/>
        <v>0</v>
      </c>
      <c r="AD64" s="87">
        <f t="shared" si="36"/>
        <v>0</v>
      </c>
      <c r="AE64" s="87">
        <f t="shared" si="36"/>
        <v>0</v>
      </c>
      <c r="AF64" s="87">
        <f t="shared" si="36"/>
        <v>742</v>
      </c>
      <c r="AG64" s="87">
        <f t="shared" si="36"/>
        <v>10</v>
      </c>
      <c r="AH64" s="87">
        <f t="shared" si="36"/>
        <v>130</v>
      </c>
      <c r="AI64" s="87">
        <f t="shared" si="36"/>
        <v>7</v>
      </c>
      <c r="AJ64" s="87">
        <f t="shared" si="36"/>
        <v>123</v>
      </c>
      <c r="AK64" s="87">
        <f>SUM(AK22:AK63)</f>
        <v>70</v>
      </c>
      <c r="AL64" s="87">
        <f t="shared" si="36"/>
        <v>74</v>
      </c>
      <c r="AM64" s="87">
        <f t="shared" si="36"/>
        <v>2</v>
      </c>
      <c r="AN64" s="87">
        <f t="shared" si="36"/>
        <v>93</v>
      </c>
      <c r="AO64" s="87">
        <f t="shared" si="36"/>
        <v>4</v>
      </c>
      <c r="AP64" s="87">
        <f t="shared" si="36"/>
        <v>17</v>
      </c>
      <c r="AQ64" s="87">
        <f t="shared" si="36"/>
        <v>0</v>
      </c>
      <c r="AR64" s="87">
        <f t="shared" si="36"/>
        <v>18</v>
      </c>
      <c r="AS64" s="87">
        <f t="shared" si="36"/>
        <v>6</v>
      </c>
      <c r="AT64" s="87">
        <f t="shared" si="36"/>
        <v>4</v>
      </c>
      <c r="AU64" s="87">
        <f t="shared" si="36"/>
        <v>0</v>
      </c>
      <c r="AV64" s="87">
        <f t="shared" si="36"/>
        <v>0</v>
      </c>
      <c r="AW64" s="87">
        <f t="shared" si="36"/>
        <v>0</v>
      </c>
      <c r="AX64" s="87">
        <f t="shared" si="36"/>
        <v>0</v>
      </c>
      <c r="AY64" s="87">
        <f t="shared" si="36"/>
        <v>0</v>
      </c>
      <c r="AZ64" s="87">
        <f t="shared" si="36"/>
        <v>1</v>
      </c>
      <c r="BA64" s="56"/>
    </row>
    <row r="65" spans="2:53" ht="12.75" customHeight="1" thickBot="1">
      <c r="B65" s="57" t="s">
        <v>7</v>
      </c>
      <c r="C65" s="58" t="s">
        <v>91</v>
      </c>
      <c r="D65" s="88"/>
      <c r="E65" s="10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56"/>
    </row>
    <row r="66" spans="2:53" ht="12.75" customHeight="1">
      <c r="B66" s="62" t="s">
        <v>92</v>
      </c>
      <c r="C66" s="90" t="s">
        <v>93</v>
      </c>
      <c r="D66" s="69">
        <f aca="true" t="shared" si="37" ref="D66:D97">SUM(F66:AZ66)</f>
        <v>31</v>
      </c>
      <c r="E66" s="65">
        <f aca="true" t="shared" si="38" ref="E66:E96">COUNT(F66:AZ66)</f>
        <v>7</v>
      </c>
      <c r="F66" s="91">
        <v>12</v>
      </c>
      <c r="G66" s="91"/>
      <c r="H66" s="91"/>
      <c r="I66" s="91"/>
      <c r="J66" s="91"/>
      <c r="K66" s="91"/>
      <c r="L66" s="91">
        <v>1</v>
      </c>
      <c r="M66" s="91">
        <v>1</v>
      </c>
      <c r="N66" s="91"/>
      <c r="O66" s="91"/>
      <c r="P66" s="91"/>
      <c r="Q66" s="91"/>
      <c r="R66" s="91">
        <v>1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>
        <v>8</v>
      </c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>
        <v>2</v>
      </c>
      <c r="AT66" s="91"/>
      <c r="AU66" s="91"/>
      <c r="AV66" s="91"/>
      <c r="AW66" s="91"/>
      <c r="AX66" s="91"/>
      <c r="AY66" s="91"/>
      <c r="AZ66" s="91">
        <v>6</v>
      </c>
      <c r="BA66" s="56"/>
    </row>
    <row r="67" spans="2:53" ht="12.75" customHeight="1">
      <c r="B67" s="67" t="s">
        <v>94</v>
      </c>
      <c r="C67" s="68" t="s">
        <v>95</v>
      </c>
      <c r="D67" s="69">
        <f t="shared" si="37"/>
        <v>76</v>
      </c>
      <c r="E67" s="70">
        <f t="shared" si="38"/>
        <v>11</v>
      </c>
      <c r="F67" s="74">
        <v>24</v>
      </c>
      <c r="G67" s="74">
        <v>1</v>
      </c>
      <c r="H67" s="74"/>
      <c r="I67" s="74"/>
      <c r="J67" s="74"/>
      <c r="K67" s="74"/>
      <c r="L67" s="74">
        <v>6</v>
      </c>
      <c r="M67" s="74">
        <v>7</v>
      </c>
      <c r="N67" s="74"/>
      <c r="O67" s="74"/>
      <c r="P67" s="74"/>
      <c r="Q67" s="74"/>
      <c r="R67" s="74">
        <v>3</v>
      </c>
      <c r="S67" s="74"/>
      <c r="T67" s="74"/>
      <c r="U67" s="74"/>
      <c r="V67" s="74"/>
      <c r="W67" s="74"/>
      <c r="X67" s="74"/>
      <c r="Y67" s="74"/>
      <c r="Z67" s="74"/>
      <c r="AA67" s="74"/>
      <c r="AB67" s="74">
        <v>1</v>
      </c>
      <c r="AC67" s="74"/>
      <c r="AD67" s="74"/>
      <c r="AE67" s="74"/>
      <c r="AF67" s="74"/>
      <c r="AG67" s="74"/>
      <c r="AH67" s="74">
        <v>25</v>
      </c>
      <c r="AI67" s="74"/>
      <c r="AJ67" s="74"/>
      <c r="AK67" s="74">
        <v>1</v>
      </c>
      <c r="AL67" s="74"/>
      <c r="AM67" s="74"/>
      <c r="AN67" s="74"/>
      <c r="AO67" s="74"/>
      <c r="AP67" s="74">
        <v>2</v>
      </c>
      <c r="AQ67" s="74"/>
      <c r="AR67" s="74"/>
      <c r="AS67" s="74">
        <v>2</v>
      </c>
      <c r="AT67" s="74"/>
      <c r="AU67" s="74"/>
      <c r="AV67" s="74"/>
      <c r="AW67" s="74"/>
      <c r="AX67" s="74"/>
      <c r="AY67" s="74"/>
      <c r="AZ67" s="74">
        <v>4</v>
      </c>
      <c r="BA67" s="56"/>
    </row>
    <row r="68" spans="2:53" ht="12.75" customHeight="1">
      <c r="B68" s="67" t="s">
        <v>96</v>
      </c>
      <c r="C68" s="68" t="s">
        <v>97</v>
      </c>
      <c r="D68" s="69">
        <f t="shared" si="37"/>
        <v>274</v>
      </c>
      <c r="E68" s="70">
        <f t="shared" si="38"/>
        <v>19</v>
      </c>
      <c r="F68" s="74">
        <v>3</v>
      </c>
      <c r="G68" s="74">
        <v>1</v>
      </c>
      <c r="H68" s="74">
        <v>20</v>
      </c>
      <c r="I68" s="74"/>
      <c r="J68" s="74"/>
      <c r="K68" s="74"/>
      <c r="L68" s="74">
        <v>2</v>
      </c>
      <c r="M68" s="74">
        <v>3</v>
      </c>
      <c r="N68" s="74">
        <v>1</v>
      </c>
      <c r="O68" s="74"/>
      <c r="P68" s="74"/>
      <c r="Q68" s="74">
        <v>2</v>
      </c>
      <c r="R68" s="74">
        <v>29</v>
      </c>
      <c r="S68" s="74">
        <v>1</v>
      </c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>
        <v>7</v>
      </c>
      <c r="AG68" s="74">
        <v>6</v>
      </c>
      <c r="AH68" s="74">
        <v>20</v>
      </c>
      <c r="AI68" s="74">
        <v>52</v>
      </c>
      <c r="AJ68" s="74">
        <v>2</v>
      </c>
      <c r="AK68" s="74"/>
      <c r="AL68" s="74"/>
      <c r="AM68" s="74"/>
      <c r="AN68" s="74">
        <v>54</v>
      </c>
      <c r="AO68" s="74"/>
      <c r="AP68" s="74">
        <v>8</v>
      </c>
      <c r="AQ68" s="74"/>
      <c r="AR68" s="74">
        <v>6</v>
      </c>
      <c r="AS68" s="74">
        <v>51</v>
      </c>
      <c r="AT68" s="74">
        <v>6</v>
      </c>
      <c r="AU68" s="74"/>
      <c r="AV68" s="74"/>
      <c r="AW68" s="74"/>
      <c r="AX68" s="74"/>
      <c r="AY68" s="74"/>
      <c r="AZ68" s="74"/>
      <c r="BA68" s="56"/>
    </row>
    <row r="69" spans="2:53" ht="12.75" customHeight="1">
      <c r="B69" s="67" t="s">
        <v>98</v>
      </c>
      <c r="C69" s="68" t="s">
        <v>99</v>
      </c>
      <c r="D69" s="69">
        <f t="shared" si="37"/>
        <v>322</v>
      </c>
      <c r="E69" s="70">
        <f t="shared" si="38"/>
        <v>13</v>
      </c>
      <c r="F69" s="74">
        <v>2</v>
      </c>
      <c r="G69" s="74">
        <v>2</v>
      </c>
      <c r="H69" s="74">
        <v>2</v>
      </c>
      <c r="I69" s="74"/>
      <c r="J69" s="74"/>
      <c r="K69" s="74"/>
      <c r="L69" s="74">
        <v>3</v>
      </c>
      <c r="M69" s="74">
        <v>10</v>
      </c>
      <c r="N69" s="74">
        <v>2</v>
      </c>
      <c r="O69" s="74"/>
      <c r="P69" s="74">
        <v>2</v>
      </c>
      <c r="Q69" s="74">
        <v>2</v>
      </c>
      <c r="R69" s="74">
        <v>129</v>
      </c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>
        <v>28</v>
      </c>
      <c r="AG69" s="74"/>
      <c r="AH69" s="74">
        <v>134</v>
      </c>
      <c r="AI69" s="74"/>
      <c r="AJ69" s="74"/>
      <c r="AK69" s="74"/>
      <c r="AL69" s="74"/>
      <c r="AM69" s="74"/>
      <c r="AN69" s="74"/>
      <c r="AO69" s="74"/>
      <c r="AP69" s="74"/>
      <c r="AQ69" s="74"/>
      <c r="AR69" s="74">
        <v>2</v>
      </c>
      <c r="AS69" s="74">
        <v>4</v>
      </c>
      <c r="AT69" s="74"/>
      <c r="AU69" s="74"/>
      <c r="AV69" s="74"/>
      <c r="AW69" s="74"/>
      <c r="AX69" s="74"/>
      <c r="AY69" s="74"/>
      <c r="AZ69" s="74"/>
      <c r="BA69" s="56"/>
    </row>
    <row r="70" spans="2:53" ht="12.75" customHeight="1">
      <c r="B70" s="67" t="s">
        <v>100</v>
      </c>
      <c r="C70" s="68" t="s">
        <v>101</v>
      </c>
      <c r="D70" s="69">
        <f t="shared" si="37"/>
        <v>7</v>
      </c>
      <c r="E70" s="70">
        <f t="shared" si="38"/>
        <v>5</v>
      </c>
      <c r="F70" s="74"/>
      <c r="G70" s="74"/>
      <c r="H70" s="74">
        <v>2</v>
      </c>
      <c r="I70" s="74"/>
      <c r="J70" s="74"/>
      <c r="K70" s="74"/>
      <c r="L70" s="74"/>
      <c r="M70" s="74"/>
      <c r="N70" s="74"/>
      <c r="O70" s="74"/>
      <c r="P70" s="74"/>
      <c r="Q70" s="74"/>
      <c r="R70" s="74">
        <v>1</v>
      </c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>
        <v>2</v>
      </c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>
        <v>1</v>
      </c>
      <c r="AS70" s="74">
        <v>1</v>
      </c>
      <c r="AT70" s="74"/>
      <c r="AU70" s="74"/>
      <c r="AV70" s="74"/>
      <c r="AW70" s="74"/>
      <c r="AX70" s="74"/>
      <c r="AY70" s="74"/>
      <c r="AZ70" s="74"/>
      <c r="BA70" s="56"/>
    </row>
    <row r="71" spans="2:53" ht="12.75" customHeight="1">
      <c r="B71" s="67" t="s">
        <v>102</v>
      </c>
      <c r="C71" s="68" t="s">
        <v>103</v>
      </c>
      <c r="D71" s="69">
        <f t="shared" si="37"/>
        <v>153</v>
      </c>
      <c r="E71" s="70">
        <f t="shared" si="38"/>
        <v>13</v>
      </c>
      <c r="F71" s="74">
        <v>18</v>
      </c>
      <c r="G71" s="74">
        <v>3</v>
      </c>
      <c r="H71" s="74"/>
      <c r="I71" s="74"/>
      <c r="J71" s="74"/>
      <c r="K71" s="74"/>
      <c r="L71" s="74">
        <v>6</v>
      </c>
      <c r="M71" s="74">
        <v>17</v>
      </c>
      <c r="N71" s="74"/>
      <c r="O71" s="74"/>
      <c r="P71" s="74">
        <v>1</v>
      </c>
      <c r="Q71" s="74">
        <v>1</v>
      </c>
      <c r="R71" s="74">
        <v>34</v>
      </c>
      <c r="S71" s="74">
        <v>3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>
        <v>26</v>
      </c>
      <c r="AI71" s="74">
        <v>2</v>
      </c>
      <c r="AJ71" s="74"/>
      <c r="AK71" s="74"/>
      <c r="AL71" s="74">
        <v>3</v>
      </c>
      <c r="AM71" s="74"/>
      <c r="AN71" s="74"/>
      <c r="AO71" s="74"/>
      <c r="AP71" s="74"/>
      <c r="AQ71" s="74"/>
      <c r="AR71" s="74"/>
      <c r="AS71" s="74">
        <v>35</v>
      </c>
      <c r="AT71" s="74"/>
      <c r="AU71" s="74"/>
      <c r="AV71" s="74"/>
      <c r="AW71" s="74"/>
      <c r="AX71" s="74"/>
      <c r="AY71" s="74"/>
      <c r="AZ71" s="74">
        <v>4</v>
      </c>
      <c r="BA71" s="56"/>
    </row>
    <row r="72" spans="2:53" ht="12.75" customHeight="1">
      <c r="B72" s="67" t="s">
        <v>104</v>
      </c>
      <c r="C72" s="68" t="s">
        <v>105</v>
      </c>
      <c r="D72" s="69">
        <f t="shared" si="37"/>
        <v>27</v>
      </c>
      <c r="E72" s="70">
        <f t="shared" si="38"/>
        <v>7</v>
      </c>
      <c r="F72" s="74"/>
      <c r="G72" s="74"/>
      <c r="H72" s="74"/>
      <c r="I72" s="74"/>
      <c r="J72" s="74"/>
      <c r="K72" s="74"/>
      <c r="L72" s="74"/>
      <c r="M72" s="74"/>
      <c r="N72" s="74">
        <v>2</v>
      </c>
      <c r="O72" s="74"/>
      <c r="P72" s="74"/>
      <c r="Q72" s="74"/>
      <c r="R72" s="74"/>
      <c r="S72" s="74"/>
      <c r="T72" s="74"/>
      <c r="U72" s="74"/>
      <c r="V72" s="74"/>
      <c r="W72" s="74">
        <v>6</v>
      </c>
      <c r="X72" s="74"/>
      <c r="Y72" s="74"/>
      <c r="Z72" s="74"/>
      <c r="AA72" s="74"/>
      <c r="AB72" s="74"/>
      <c r="AC72" s="74"/>
      <c r="AD72" s="74"/>
      <c r="AE72" s="74"/>
      <c r="AF72" s="74"/>
      <c r="AG72" s="74">
        <v>9</v>
      </c>
      <c r="AH72" s="74"/>
      <c r="AI72" s="74"/>
      <c r="AJ72" s="74">
        <v>4</v>
      </c>
      <c r="AK72" s="74"/>
      <c r="AL72" s="74">
        <v>2</v>
      </c>
      <c r="AM72" s="74"/>
      <c r="AN72" s="74"/>
      <c r="AO72" s="74"/>
      <c r="AP72" s="74">
        <v>2</v>
      </c>
      <c r="AQ72" s="74"/>
      <c r="AR72" s="74">
        <v>2</v>
      </c>
      <c r="AS72" s="74"/>
      <c r="AT72" s="74"/>
      <c r="AU72" s="74"/>
      <c r="AV72" s="74"/>
      <c r="AW72" s="74"/>
      <c r="AX72" s="74"/>
      <c r="AY72" s="74"/>
      <c r="AZ72" s="74"/>
      <c r="BA72" s="56"/>
    </row>
    <row r="73" spans="2:53" ht="12.75" customHeight="1">
      <c r="B73" s="67" t="s">
        <v>106</v>
      </c>
      <c r="C73" s="68" t="s">
        <v>107</v>
      </c>
      <c r="D73" s="69">
        <f t="shared" si="37"/>
        <v>25</v>
      </c>
      <c r="E73" s="70">
        <f t="shared" si="38"/>
        <v>3</v>
      </c>
      <c r="F73" s="74"/>
      <c r="G73" s="74"/>
      <c r="H73" s="74"/>
      <c r="I73" s="74"/>
      <c r="J73" s="74"/>
      <c r="K73" s="74"/>
      <c r="L73" s="74"/>
      <c r="M73" s="74">
        <v>2</v>
      </c>
      <c r="N73" s="74"/>
      <c r="O73" s="74"/>
      <c r="P73" s="74"/>
      <c r="Q73" s="74"/>
      <c r="R73" s="74">
        <v>9</v>
      </c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>
        <v>14</v>
      </c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56"/>
    </row>
    <row r="74" spans="2:53" ht="12.75" customHeight="1">
      <c r="B74" s="67" t="s">
        <v>108</v>
      </c>
      <c r="C74" s="68" t="s">
        <v>109</v>
      </c>
      <c r="D74" s="69">
        <f t="shared" si="37"/>
        <v>135</v>
      </c>
      <c r="E74" s="70">
        <f t="shared" si="38"/>
        <v>18</v>
      </c>
      <c r="F74" s="74"/>
      <c r="G74" s="74">
        <v>1</v>
      </c>
      <c r="H74" s="74">
        <v>1</v>
      </c>
      <c r="I74" s="74"/>
      <c r="J74" s="74">
        <v>2</v>
      </c>
      <c r="K74" s="74">
        <v>1</v>
      </c>
      <c r="L74" s="74"/>
      <c r="M74" s="74">
        <v>5</v>
      </c>
      <c r="N74" s="74">
        <v>2</v>
      </c>
      <c r="O74" s="74"/>
      <c r="P74" s="74">
        <v>1</v>
      </c>
      <c r="Q74" s="74">
        <v>2</v>
      </c>
      <c r="R74" s="74">
        <v>5</v>
      </c>
      <c r="S74" s="74"/>
      <c r="T74" s="74"/>
      <c r="U74" s="74"/>
      <c r="V74" s="74">
        <v>49</v>
      </c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>
        <v>1</v>
      </c>
      <c r="AI74" s="74"/>
      <c r="AJ74" s="74">
        <v>2</v>
      </c>
      <c r="AK74" s="74"/>
      <c r="AL74" s="74"/>
      <c r="AM74" s="74"/>
      <c r="AN74" s="74">
        <v>3</v>
      </c>
      <c r="AO74" s="74">
        <v>1</v>
      </c>
      <c r="AP74" s="74">
        <v>4</v>
      </c>
      <c r="AQ74" s="74"/>
      <c r="AR74" s="74">
        <v>10</v>
      </c>
      <c r="AS74" s="74">
        <v>37</v>
      </c>
      <c r="AT74" s="74"/>
      <c r="AU74" s="74"/>
      <c r="AV74" s="74"/>
      <c r="AW74" s="74"/>
      <c r="AX74" s="74"/>
      <c r="AY74" s="74"/>
      <c r="AZ74" s="74">
        <v>8</v>
      </c>
      <c r="BA74" s="56"/>
    </row>
    <row r="75" spans="2:53" ht="12.75" customHeight="1">
      <c r="B75" s="67" t="s">
        <v>110</v>
      </c>
      <c r="C75" s="68" t="s">
        <v>111</v>
      </c>
      <c r="D75" s="69">
        <f t="shared" si="37"/>
        <v>82</v>
      </c>
      <c r="E75" s="70">
        <f t="shared" si="38"/>
        <v>3</v>
      </c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>
        <v>2</v>
      </c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>
        <v>77</v>
      </c>
      <c r="AS75" s="74">
        <v>3</v>
      </c>
      <c r="AT75" s="74"/>
      <c r="AU75" s="74"/>
      <c r="AV75" s="74"/>
      <c r="AW75" s="74"/>
      <c r="AX75" s="74"/>
      <c r="AY75" s="74"/>
      <c r="AZ75" s="74"/>
      <c r="BA75" s="56"/>
    </row>
    <row r="76" spans="2:53" ht="12.75" customHeight="1">
      <c r="B76" s="67" t="s">
        <v>112</v>
      </c>
      <c r="C76" s="68" t="s">
        <v>113</v>
      </c>
      <c r="D76" s="69">
        <f t="shared" si="37"/>
        <v>36</v>
      </c>
      <c r="E76" s="70">
        <f t="shared" si="38"/>
        <v>6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>
        <v>6</v>
      </c>
      <c r="S76" s="74"/>
      <c r="T76" s="74"/>
      <c r="U76" s="74"/>
      <c r="V76" s="74"/>
      <c r="W76" s="74">
        <v>2</v>
      </c>
      <c r="X76" s="74"/>
      <c r="Y76" s="74"/>
      <c r="Z76" s="74"/>
      <c r="AA76" s="74"/>
      <c r="AB76" s="74"/>
      <c r="AC76" s="74"/>
      <c r="AD76" s="74"/>
      <c r="AE76" s="74"/>
      <c r="AF76" s="74">
        <v>7</v>
      </c>
      <c r="AG76" s="74"/>
      <c r="AH76" s="74">
        <v>2</v>
      </c>
      <c r="AI76" s="74"/>
      <c r="AJ76" s="74"/>
      <c r="AK76" s="74"/>
      <c r="AL76" s="74"/>
      <c r="AM76" s="74"/>
      <c r="AN76" s="74"/>
      <c r="AO76" s="74"/>
      <c r="AP76" s="74"/>
      <c r="AQ76" s="74"/>
      <c r="AR76" s="74">
        <v>2</v>
      </c>
      <c r="AS76" s="74">
        <v>17</v>
      </c>
      <c r="AT76" s="74"/>
      <c r="AU76" s="74"/>
      <c r="AV76" s="74"/>
      <c r="AW76" s="74"/>
      <c r="AX76" s="74"/>
      <c r="AY76" s="74"/>
      <c r="AZ76" s="74"/>
      <c r="BA76" s="56"/>
    </row>
    <row r="77" spans="2:53" ht="12.75" customHeight="1">
      <c r="B77" s="67" t="s">
        <v>114</v>
      </c>
      <c r="C77" s="68" t="s">
        <v>115</v>
      </c>
      <c r="D77" s="69">
        <f t="shared" si="37"/>
        <v>59</v>
      </c>
      <c r="E77" s="70">
        <f t="shared" si="38"/>
        <v>11</v>
      </c>
      <c r="F77" s="74"/>
      <c r="G77" s="74"/>
      <c r="H77" s="74"/>
      <c r="I77" s="74">
        <v>1</v>
      </c>
      <c r="J77" s="74"/>
      <c r="K77" s="74"/>
      <c r="L77" s="74">
        <v>1</v>
      </c>
      <c r="M77" s="74">
        <v>6</v>
      </c>
      <c r="N77" s="74">
        <v>1</v>
      </c>
      <c r="O77" s="74"/>
      <c r="P77" s="74"/>
      <c r="Q77" s="74"/>
      <c r="R77" s="74">
        <v>17</v>
      </c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>
        <v>3</v>
      </c>
      <c r="AG77" s="74"/>
      <c r="AH77" s="74">
        <v>6</v>
      </c>
      <c r="AI77" s="74"/>
      <c r="AJ77" s="74"/>
      <c r="AK77" s="74"/>
      <c r="AL77" s="74"/>
      <c r="AM77" s="74"/>
      <c r="AN77" s="74">
        <v>2</v>
      </c>
      <c r="AO77" s="74"/>
      <c r="AP77" s="74"/>
      <c r="AQ77" s="74"/>
      <c r="AR77" s="74">
        <v>1</v>
      </c>
      <c r="AS77" s="74">
        <v>19</v>
      </c>
      <c r="AT77" s="74"/>
      <c r="AU77" s="74"/>
      <c r="AV77" s="74"/>
      <c r="AW77" s="74"/>
      <c r="AX77" s="74"/>
      <c r="AY77" s="74"/>
      <c r="AZ77" s="74">
        <v>2</v>
      </c>
      <c r="BA77" s="56"/>
    </row>
    <row r="78" spans="2:53" ht="12.75" customHeight="1">
      <c r="B78" s="67" t="s">
        <v>116</v>
      </c>
      <c r="C78" s="68" t="s">
        <v>117</v>
      </c>
      <c r="D78" s="69">
        <f t="shared" si="37"/>
        <v>51</v>
      </c>
      <c r="E78" s="70">
        <f t="shared" si="38"/>
        <v>11</v>
      </c>
      <c r="F78" s="74"/>
      <c r="G78" s="74">
        <v>5</v>
      </c>
      <c r="H78" s="74"/>
      <c r="I78" s="74"/>
      <c r="J78" s="74"/>
      <c r="K78" s="74"/>
      <c r="L78" s="74">
        <v>3</v>
      </c>
      <c r="M78" s="74">
        <v>6</v>
      </c>
      <c r="N78" s="74"/>
      <c r="O78" s="74">
        <v>2</v>
      </c>
      <c r="P78" s="74">
        <v>1</v>
      </c>
      <c r="Q78" s="74">
        <v>2</v>
      </c>
      <c r="R78" s="74">
        <v>16</v>
      </c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>
        <v>5</v>
      </c>
      <c r="AG78" s="74"/>
      <c r="AH78" s="74">
        <v>4</v>
      </c>
      <c r="AI78" s="74"/>
      <c r="AJ78" s="74">
        <v>2</v>
      </c>
      <c r="AK78" s="74"/>
      <c r="AL78" s="74"/>
      <c r="AM78" s="74"/>
      <c r="AN78" s="74"/>
      <c r="AO78" s="74"/>
      <c r="AP78" s="74"/>
      <c r="AQ78" s="74"/>
      <c r="AR78" s="74"/>
      <c r="AS78" s="74">
        <v>5</v>
      </c>
      <c r="AT78" s="74"/>
      <c r="AU78" s="74"/>
      <c r="AV78" s="74"/>
      <c r="AW78" s="74"/>
      <c r="AX78" s="74"/>
      <c r="AY78" s="74"/>
      <c r="AZ78" s="74"/>
      <c r="BA78" s="56"/>
    </row>
    <row r="79" spans="2:53" ht="12.75" customHeight="1">
      <c r="B79" s="67" t="s">
        <v>118</v>
      </c>
      <c r="C79" s="68" t="s">
        <v>119</v>
      </c>
      <c r="D79" s="69">
        <f t="shared" si="37"/>
        <v>0</v>
      </c>
      <c r="E79" s="70">
        <f t="shared" si="38"/>
        <v>0</v>
      </c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56"/>
    </row>
    <row r="80" spans="2:53" ht="12.75" customHeight="1">
      <c r="B80" s="67" t="s">
        <v>120</v>
      </c>
      <c r="C80" s="68" t="s">
        <v>121</v>
      </c>
      <c r="D80" s="69">
        <f t="shared" si="37"/>
        <v>73</v>
      </c>
      <c r="E80" s="70">
        <f t="shared" si="38"/>
        <v>7</v>
      </c>
      <c r="F80" s="74"/>
      <c r="G80" s="74">
        <v>2</v>
      </c>
      <c r="H80" s="74"/>
      <c r="I80" s="74">
        <v>1</v>
      </c>
      <c r="J80" s="74"/>
      <c r="K80" s="74"/>
      <c r="L80" s="74"/>
      <c r="M80" s="74">
        <v>7</v>
      </c>
      <c r="N80" s="74"/>
      <c r="O80" s="74"/>
      <c r="P80" s="74"/>
      <c r="Q80" s="74"/>
      <c r="R80" s="74">
        <v>7</v>
      </c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>
        <v>2</v>
      </c>
      <c r="AG80" s="74"/>
      <c r="AH80" s="74">
        <v>44</v>
      </c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>
        <v>10</v>
      </c>
      <c r="AT80" s="74"/>
      <c r="AU80" s="74"/>
      <c r="AV80" s="74"/>
      <c r="AW80" s="74"/>
      <c r="AX80" s="74"/>
      <c r="AY80" s="74"/>
      <c r="AZ80" s="74"/>
      <c r="BA80" s="56"/>
    </row>
    <row r="81" spans="2:53" ht="12.75" customHeight="1">
      <c r="B81" s="67" t="s">
        <v>122</v>
      </c>
      <c r="C81" s="68" t="s">
        <v>123</v>
      </c>
      <c r="D81" s="69">
        <f t="shared" si="37"/>
        <v>120</v>
      </c>
      <c r="E81" s="70">
        <f t="shared" si="38"/>
        <v>13</v>
      </c>
      <c r="F81" s="74">
        <v>1</v>
      </c>
      <c r="G81" s="74">
        <v>9</v>
      </c>
      <c r="H81" s="74"/>
      <c r="I81" s="74"/>
      <c r="J81" s="74"/>
      <c r="K81" s="74">
        <v>2</v>
      </c>
      <c r="L81" s="74">
        <v>5</v>
      </c>
      <c r="M81" s="74">
        <v>22</v>
      </c>
      <c r="N81" s="74"/>
      <c r="O81" s="74"/>
      <c r="P81" s="74">
        <v>11</v>
      </c>
      <c r="Q81" s="74">
        <v>2</v>
      </c>
      <c r="R81" s="74">
        <v>19</v>
      </c>
      <c r="S81" s="74">
        <v>4</v>
      </c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>
        <v>8</v>
      </c>
      <c r="AG81" s="74"/>
      <c r="AH81" s="74">
        <v>32</v>
      </c>
      <c r="AI81" s="74"/>
      <c r="AJ81" s="74"/>
      <c r="AK81" s="74"/>
      <c r="AL81" s="74"/>
      <c r="AM81" s="74"/>
      <c r="AN81" s="74"/>
      <c r="AO81" s="74"/>
      <c r="AP81" s="74">
        <v>1</v>
      </c>
      <c r="AQ81" s="74"/>
      <c r="AR81" s="74"/>
      <c r="AS81" s="74"/>
      <c r="AT81" s="74">
        <v>4</v>
      </c>
      <c r="AU81" s="74"/>
      <c r="AV81" s="74"/>
      <c r="AW81" s="74"/>
      <c r="AX81" s="74"/>
      <c r="AY81" s="74"/>
      <c r="AZ81" s="74"/>
      <c r="BA81" s="56"/>
    </row>
    <row r="82" spans="2:53" ht="12.75" customHeight="1">
      <c r="B82" s="67" t="s">
        <v>124</v>
      </c>
      <c r="C82" s="68" t="s">
        <v>125</v>
      </c>
      <c r="D82" s="69">
        <f t="shared" si="37"/>
        <v>99</v>
      </c>
      <c r="E82" s="70">
        <f t="shared" si="38"/>
        <v>7</v>
      </c>
      <c r="F82" s="74"/>
      <c r="G82" s="74">
        <v>2</v>
      </c>
      <c r="H82" s="74"/>
      <c r="I82" s="74"/>
      <c r="J82" s="74"/>
      <c r="K82" s="74"/>
      <c r="L82" s="74"/>
      <c r="M82" s="74">
        <v>9</v>
      </c>
      <c r="N82" s="74"/>
      <c r="O82" s="74"/>
      <c r="P82" s="74"/>
      <c r="Q82" s="74"/>
      <c r="R82" s="74">
        <v>38</v>
      </c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>
        <v>30</v>
      </c>
      <c r="AG82" s="74"/>
      <c r="AH82" s="74">
        <v>3</v>
      </c>
      <c r="AI82" s="74"/>
      <c r="AJ82" s="74"/>
      <c r="AK82" s="74"/>
      <c r="AL82" s="74"/>
      <c r="AM82" s="74"/>
      <c r="AN82" s="74"/>
      <c r="AO82" s="74"/>
      <c r="AP82" s="74">
        <v>1</v>
      </c>
      <c r="AQ82" s="74"/>
      <c r="AR82" s="74"/>
      <c r="AS82" s="74">
        <v>16</v>
      </c>
      <c r="AT82" s="74"/>
      <c r="AU82" s="74"/>
      <c r="AV82" s="74"/>
      <c r="AW82" s="74"/>
      <c r="AX82" s="74"/>
      <c r="AY82" s="74"/>
      <c r="AZ82" s="74"/>
      <c r="BA82" s="56"/>
    </row>
    <row r="83" spans="2:53" ht="12.75" customHeight="1">
      <c r="B83" s="67" t="s">
        <v>126</v>
      </c>
      <c r="C83" s="68" t="s">
        <v>127</v>
      </c>
      <c r="D83" s="69">
        <f t="shared" si="37"/>
        <v>221</v>
      </c>
      <c r="E83" s="70">
        <f t="shared" si="38"/>
        <v>15</v>
      </c>
      <c r="F83" s="74"/>
      <c r="G83" s="74">
        <v>7</v>
      </c>
      <c r="H83" s="74">
        <v>2</v>
      </c>
      <c r="I83" s="74"/>
      <c r="J83" s="74"/>
      <c r="K83" s="74"/>
      <c r="L83" s="74">
        <v>6</v>
      </c>
      <c r="M83" s="74">
        <v>27</v>
      </c>
      <c r="N83" s="74"/>
      <c r="O83" s="74"/>
      <c r="P83" s="74">
        <v>2</v>
      </c>
      <c r="Q83" s="74">
        <v>7</v>
      </c>
      <c r="R83" s="74">
        <v>71</v>
      </c>
      <c r="S83" s="74">
        <v>1</v>
      </c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>
        <v>5</v>
      </c>
      <c r="AG83" s="74">
        <v>1</v>
      </c>
      <c r="AH83" s="74">
        <v>74</v>
      </c>
      <c r="AI83" s="74">
        <v>5</v>
      </c>
      <c r="AJ83" s="74"/>
      <c r="AK83" s="74"/>
      <c r="AL83" s="74"/>
      <c r="AM83" s="74"/>
      <c r="AN83" s="74"/>
      <c r="AO83" s="74"/>
      <c r="AP83" s="74"/>
      <c r="AQ83" s="74"/>
      <c r="AR83" s="74">
        <v>6</v>
      </c>
      <c r="AS83" s="74">
        <v>3</v>
      </c>
      <c r="AT83" s="74">
        <v>4</v>
      </c>
      <c r="AU83" s="74"/>
      <c r="AV83" s="74"/>
      <c r="AW83" s="74"/>
      <c r="AX83" s="74"/>
      <c r="AY83" s="74"/>
      <c r="AZ83" s="74"/>
      <c r="BA83" s="56"/>
    </row>
    <row r="84" spans="2:53" ht="12.75" customHeight="1">
      <c r="B84" s="67" t="s">
        <v>128</v>
      </c>
      <c r="C84" s="68" t="s">
        <v>129</v>
      </c>
      <c r="D84" s="69">
        <f t="shared" si="37"/>
        <v>0</v>
      </c>
      <c r="E84" s="70">
        <f t="shared" si="38"/>
        <v>0</v>
      </c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56"/>
    </row>
    <row r="85" spans="2:53" ht="12.75" customHeight="1">
      <c r="B85" s="67" t="s">
        <v>130</v>
      </c>
      <c r="C85" s="68" t="s">
        <v>131</v>
      </c>
      <c r="D85" s="69">
        <f t="shared" si="37"/>
        <v>33</v>
      </c>
      <c r="E85" s="70">
        <f t="shared" si="38"/>
        <v>9</v>
      </c>
      <c r="F85" s="74"/>
      <c r="G85" s="74"/>
      <c r="H85" s="74">
        <v>1</v>
      </c>
      <c r="I85" s="74"/>
      <c r="J85" s="74"/>
      <c r="K85" s="74"/>
      <c r="L85" s="74"/>
      <c r="M85" s="74"/>
      <c r="N85" s="74">
        <v>1</v>
      </c>
      <c r="O85" s="74"/>
      <c r="P85" s="74"/>
      <c r="Q85" s="74"/>
      <c r="R85" s="74"/>
      <c r="S85" s="74"/>
      <c r="T85" s="74"/>
      <c r="U85" s="74"/>
      <c r="V85" s="74"/>
      <c r="W85" s="74">
        <v>4</v>
      </c>
      <c r="X85" s="74"/>
      <c r="Y85" s="74">
        <v>3</v>
      </c>
      <c r="Z85" s="74"/>
      <c r="AA85" s="74"/>
      <c r="AB85" s="74"/>
      <c r="AC85" s="74"/>
      <c r="AD85" s="74"/>
      <c r="AE85" s="74"/>
      <c r="AF85" s="74"/>
      <c r="AG85" s="74">
        <v>5</v>
      </c>
      <c r="AH85" s="74"/>
      <c r="AI85" s="74"/>
      <c r="AJ85" s="74"/>
      <c r="AK85" s="74"/>
      <c r="AL85" s="74">
        <v>12</v>
      </c>
      <c r="AM85" s="74"/>
      <c r="AN85" s="74">
        <v>1</v>
      </c>
      <c r="AO85" s="74"/>
      <c r="AP85" s="74"/>
      <c r="AQ85" s="74"/>
      <c r="AR85" s="74">
        <v>5</v>
      </c>
      <c r="AS85" s="74">
        <v>1</v>
      </c>
      <c r="AT85" s="74"/>
      <c r="AU85" s="74"/>
      <c r="AV85" s="74"/>
      <c r="AW85" s="74"/>
      <c r="AX85" s="74"/>
      <c r="AY85" s="74"/>
      <c r="AZ85" s="74"/>
      <c r="BA85" s="56"/>
    </row>
    <row r="86" spans="2:53" ht="12.75" customHeight="1">
      <c r="B86" s="67" t="s">
        <v>132</v>
      </c>
      <c r="C86" s="68" t="s">
        <v>133</v>
      </c>
      <c r="D86" s="69">
        <f t="shared" si="37"/>
        <v>141</v>
      </c>
      <c r="E86" s="70">
        <f t="shared" si="38"/>
        <v>15</v>
      </c>
      <c r="F86" s="74">
        <v>1</v>
      </c>
      <c r="G86" s="74">
        <v>8</v>
      </c>
      <c r="H86" s="74">
        <v>1</v>
      </c>
      <c r="I86" s="74"/>
      <c r="J86" s="74"/>
      <c r="K86" s="74"/>
      <c r="L86" s="74">
        <v>12</v>
      </c>
      <c r="M86" s="74">
        <v>19</v>
      </c>
      <c r="N86" s="74">
        <v>1</v>
      </c>
      <c r="O86" s="74"/>
      <c r="P86" s="74">
        <v>3</v>
      </c>
      <c r="Q86" s="74">
        <v>3</v>
      </c>
      <c r="R86" s="74">
        <v>11</v>
      </c>
      <c r="S86" s="74">
        <v>9</v>
      </c>
      <c r="T86" s="74"/>
      <c r="U86" s="74"/>
      <c r="V86" s="74"/>
      <c r="W86" s="74"/>
      <c r="X86" s="74"/>
      <c r="Y86" s="74"/>
      <c r="Z86" s="74"/>
      <c r="AA86" s="74"/>
      <c r="AB86" s="74">
        <v>2</v>
      </c>
      <c r="AC86" s="74"/>
      <c r="AD86" s="74"/>
      <c r="AE86" s="74"/>
      <c r="AF86" s="74">
        <v>7</v>
      </c>
      <c r="AG86" s="74"/>
      <c r="AH86" s="74">
        <v>60</v>
      </c>
      <c r="AI86" s="74"/>
      <c r="AJ86" s="74"/>
      <c r="AK86" s="74"/>
      <c r="AL86" s="74"/>
      <c r="AM86" s="74"/>
      <c r="AN86" s="74"/>
      <c r="AO86" s="74"/>
      <c r="AP86" s="74"/>
      <c r="AQ86" s="74"/>
      <c r="AR86" s="74">
        <v>2</v>
      </c>
      <c r="AS86" s="74">
        <v>2</v>
      </c>
      <c r="AT86" s="74"/>
      <c r="AU86" s="74"/>
      <c r="AV86" s="74"/>
      <c r="AW86" s="74"/>
      <c r="AX86" s="74"/>
      <c r="AY86" s="74"/>
      <c r="AZ86" s="74"/>
      <c r="BA86" s="56"/>
    </row>
    <row r="87" spans="2:53" ht="12.75" customHeight="1">
      <c r="B87" s="67" t="s">
        <v>134</v>
      </c>
      <c r="C87" s="68" t="s">
        <v>135</v>
      </c>
      <c r="D87" s="69">
        <f t="shared" si="37"/>
        <v>31</v>
      </c>
      <c r="E87" s="70">
        <f t="shared" si="38"/>
        <v>8</v>
      </c>
      <c r="F87" s="74">
        <v>6</v>
      </c>
      <c r="G87" s="74"/>
      <c r="H87" s="74"/>
      <c r="I87" s="74"/>
      <c r="J87" s="74"/>
      <c r="K87" s="74"/>
      <c r="L87" s="74">
        <v>4</v>
      </c>
      <c r="M87" s="74">
        <v>6</v>
      </c>
      <c r="N87" s="74"/>
      <c r="O87" s="74"/>
      <c r="P87" s="74"/>
      <c r="Q87" s="74"/>
      <c r="R87" s="74">
        <v>3</v>
      </c>
      <c r="S87" s="74"/>
      <c r="T87" s="74"/>
      <c r="U87" s="74"/>
      <c r="V87" s="74"/>
      <c r="W87" s="74"/>
      <c r="X87" s="74">
        <v>1</v>
      </c>
      <c r="Y87" s="74"/>
      <c r="Z87" s="74"/>
      <c r="AA87" s="74"/>
      <c r="AB87" s="74">
        <v>2</v>
      </c>
      <c r="AC87" s="74"/>
      <c r="AD87" s="74"/>
      <c r="AE87" s="74"/>
      <c r="AF87" s="74"/>
      <c r="AG87" s="74"/>
      <c r="AH87" s="74">
        <v>2</v>
      </c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>
        <v>7</v>
      </c>
      <c r="AT87" s="74"/>
      <c r="AU87" s="74"/>
      <c r="AV87" s="74"/>
      <c r="AW87" s="74"/>
      <c r="AX87" s="74"/>
      <c r="AY87" s="74"/>
      <c r="AZ87" s="74"/>
      <c r="BA87" s="56"/>
    </row>
    <row r="88" spans="2:53" ht="12.75" customHeight="1">
      <c r="B88" s="67" t="s">
        <v>136</v>
      </c>
      <c r="C88" s="68" t="s">
        <v>137</v>
      </c>
      <c r="D88" s="69">
        <f t="shared" si="37"/>
        <v>54</v>
      </c>
      <c r="E88" s="70">
        <f t="shared" si="38"/>
        <v>7</v>
      </c>
      <c r="F88" s="74">
        <v>2</v>
      </c>
      <c r="G88" s="74">
        <v>2</v>
      </c>
      <c r="H88" s="74"/>
      <c r="I88" s="74"/>
      <c r="J88" s="74"/>
      <c r="K88" s="74"/>
      <c r="L88" s="74">
        <v>2</v>
      </c>
      <c r="M88" s="74">
        <v>4</v>
      </c>
      <c r="N88" s="74"/>
      <c r="O88" s="74"/>
      <c r="P88" s="74"/>
      <c r="Q88" s="74"/>
      <c r="R88" s="74">
        <v>8</v>
      </c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>
        <v>33</v>
      </c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>
        <v>3</v>
      </c>
      <c r="AT88" s="74"/>
      <c r="AU88" s="74"/>
      <c r="AV88" s="74"/>
      <c r="AW88" s="74"/>
      <c r="AX88" s="74"/>
      <c r="AY88" s="74"/>
      <c r="AZ88" s="74"/>
      <c r="BA88" s="56"/>
    </row>
    <row r="89" spans="2:53" ht="12.75" customHeight="1">
      <c r="B89" s="67" t="s">
        <v>138</v>
      </c>
      <c r="C89" s="68" t="s">
        <v>139</v>
      </c>
      <c r="D89" s="69">
        <f t="shared" si="37"/>
        <v>59</v>
      </c>
      <c r="E89" s="70">
        <f t="shared" si="38"/>
        <v>6</v>
      </c>
      <c r="F89" s="74"/>
      <c r="G89" s="74">
        <v>2</v>
      </c>
      <c r="H89" s="74"/>
      <c r="I89" s="74"/>
      <c r="J89" s="74"/>
      <c r="K89" s="74"/>
      <c r="L89" s="74"/>
      <c r="M89" s="74">
        <v>7</v>
      </c>
      <c r="N89" s="74"/>
      <c r="O89" s="74"/>
      <c r="P89" s="74"/>
      <c r="Q89" s="74"/>
      <c r="R89" s="74">
        <v>17</v>
      </c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>
        <v>30</v>
      </c>
      <c r="AG89" s="74"/>
      <c r="AH89" s="74">
        <v>2</v>
      </c>
      <c r="AI89" s="74"/>
      <c r="AJ89" s="74"/>
      <c r="AK89" s="74"/>
      <c r="AL89" s="74"/>
      <c r="AM89" s="74"/>
      <c r="AN89" s="74"/>
      <c r="AO89" s="74"/>
      <c r="AP89" s="74">
        <v>1</v>
      </c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56"/>
    </row>
    <row r="90" spans="2:53" ht="12.75" customHeight="1">
      <c r="B90" s="75" t="s">
        <v>140</v>
      </c>
      <c r="C90" s="68" t="s">
        <v>141</v>
      </c>
      <c r="D90" s="69">
        <f t="shared" si="37"/>
        <v>69</v>
      </c>
      <c r="E90" s="70">
        <f t="shared" si="38"/>
        <v>3</v>
      </c>
      <c r="F90" s="74"/>
      <c r="G90" s="74"/>
      <c r="H90" s="74"/>
      <c r="I90" s="74"/>
      <c r="J90" s="74"/>
      <c r="K90" s="74"/>
      <c r="L90" s="74"/>
      <c r="M90" s="74"/>
      <c r="N90" s="74">
        <v>2</v>
      </c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>
        <v>65</v>
      </c>
      <c r="AH90" s="74"/>
      <c r="AI90" s="74"/>
      <c r="AJ90" s="74">
        <v>2</v>
      </c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56"/>
    </row>
    <row r="91" spans="2:53" ht="12.75" customHeight="1" hidden="1">
      <c r="B91" s="75" t="s">
        <v>142</v>
      </c>
      <c r="C91" s="76"/>
      <c r="D91" s="69">
        <f t="shared" si="37"/>
        <v>0</v>
      </c>
      <c r="E91" s="70">
        <f t="shared" si="38"/>
        <v>0</v>
      </c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56"/>
    </row>
    <row r="92" spans="2:53" ht="12.75" customHeight="1" hidden="1">
      <c r="B92" s="75" t="s">
        <v>143</v>
      </c>
      <c r="C92" s="76"/>
      <c r="D92" s="69">
        <f t="shared" si="37"/>
        <v>0</v>
      </c>
      <c r="E92" s="70">
        <f t="shared" si="38"/>
        <v>0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56"/>
    </row>
    <row r="93" spans="2:53" ht="12.75" customHeight="1" hidden="1">
      <c r="B93" s="75" t="s">
        <v>1092</v>
      </c>
      <c r="C93" s="76"/>
      <c r="D93" s="69">
        <f t="shared" si="37"/>
        <v>0</v>
      </c>
      <c r="E93" s="70">
        <f t="shared" si="38"/>
        <v>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56"/>
    </row>
    <row r="94" spans="2:53" ht="12.75" customHeight="1" hidden="1">
      <c r="B94" s="67" t="s">
        <v>1093</v>
      </c>
      <c r="C94" s="76"/>
      <c r="D94" s="69">
        <f t="shared" si="37"/>
        <v>0</v>
      </c>
      <c r="E94" s="70">
        <f t="shared" si="38"/>
        <v>0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56"/>
    </row>
    <row r="95" spans="2:53" ht="12.75" customHeight="1" hidden="1">
      <c r="B95" s="211" t="s">
        <v>1185</v>
      </c>
      <c r="C95" s="174"/>
      <c r="D95" s="69">
        <f t="shared" si="37"/>
        <v>0</v>
      </c>
      <c r="E95" s="77">
        <f t="shared" si="38"/>
        <v>0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56"/>
    </row>
    <row r="96" spans="2:53" ht="12.75" customHeight="1" thickBot="1">
      <c r="B96" s="78" t="s">
        <v>144</v>
      </c>
      <c r="C96" s="79" t="s">
        <v>145</v>
      </c>
      <c r="D96" s="80">
        <f t="shared" si="37"/>
        <v>0</v>
      </c>
      <c r="E96" s="81">
        <f t="shared" si="38"/>
        <v>0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56"/>
    </row>
    <row r="97" spans="2:53" ht="12.75" customHeight="1" thickBot="1">
      <c r="B97" s="84"/>
      <c r="C97" s="172" t="s">
        <v>146</v>
      </c>
      <c r="D97" s="85">
        <f t="shared" si="37"/>
        <v>2178</v>
      </c>
      <c r="E97" s="86"/>
      <c r="F97" s="87">
        <f aca="true" t="shared" si="39" ref="F97:S97">SUM(F66:F96)</f>
        <v>69</v>
      </c>
      <c r="G97" s="87">
        <f t="shared" si="39"/>
        <v>45</v>
      </c>
      <c r="H97" s="87">
        <f t="shared" si="39"/>
        <v>29</v>
      </c>
      <c r="I97" s="87">
        <f t="shared" si="39"/>
        <v>2</v>
      </c>
      <c r="J97" s="87">
        <f t="shared" si="39"/>
        <v>2</v>
      </c>
      <c r="K97" s="87">
        <f t="shared" si="39"/>
        <v>3</v>
      </c>
      <c r="L97" s="87">
        <f t="shared" si="39"/>
        <v>51</v>
      </c>
      <c r="M97" s="87">
        <f t="shared" si="39"/>
        <v>158</v>
      </c>
      <c r="N97" s="87">
        <f t="shared" si="39"/>
        <v>12</v>
      </c>
      <c r="O97" s="87">
        <f t="shared" si="39"/>
        <v>2</v>
      </c>
      <c r="P97" s="87">
        <f t="shared" si="39"/>
        <v>21</v>
      </c>
      <c r="Q97" s="87">
        <f t="shared" si="39"/>
        <v>21</v>
      </c>
      <c r="R97" s="87">
        <f t="shared" si="39"/>
        <v>424</v>
      </c>
      <c r="S97" s="87">
        <f t="shared" si="39"/>
        <v>18</v>
      </c>
      <c r="T97" s="87">
        <f aca="true" t="shared" si="40" ref="T97:AZ97">SUM(T66:T96)</f>
        <v>0</v>
      </c>
      <c r="U97" s="87">
        <f t="shared" si="40"/>
        <v>0</v>
      </c>
      <c r="V97" s="87">
        <f t="shared" si="40"/>
        <v>49</v>
      </c>
      <c r="W97" s="87">
        <f t="shared" si="40"/>
        <v>14</v>
      </c>
      <c r="X97" s="87">
        <f t="shared" si="40"/>
        <v>1</v>
      </c>
      <c r="Y97" s="87">
        <f t="shared" si="40"/>
        <v>3</v>
      </c>
      <c r="Z97" s="87">
        <f t="shared" si="40"/>
        <v>0</v>
      </c>
      <c r="AA97" s="87">
        <f t="shared" si="40"/>
        <v>0</v>
      </c>
      <c r="AB97" s="87">
        <f t="shared" si="40"/>
        <v>5</v>
      </c>
      <c r="AC97" s="87">
        <f t="shared" si="40"/>
        <v>0</v>
      </c>
      <c r="AD97" s="87">
        <f t="shared" si="40"/>
        <v>0</v>
      </c>
      <c r="AE97" s="87">
        <f t="shared" si="40"/>
        <v>0</v>
      </c>
      <c r="AF97" s="87">
        <f t="shared" si="40"/>
        <v>132</v>
      </c>
      <c r="AG97" s="87">
        <f t="shared" si="40"/>
        <v>88</v>
      </c>
      <c r="AH97" s="87">
        <f t="shared" si="40"/>
        <v>490</v>
      </c>
      <c r="AI97" s="87">
        <f t="shared" si="40"/>
        <v>59</v>
      </c>
      <c r="AJ97" s="87">
        <f t="shared" si="40"/>
        <v>12</v>
      </c>
      <c r="AK97" s="87">
        <f>SUM(AK66:AK96)</f>
        <v>1</v>
      </c>
      <c r="AL97" s="87">
        <f t="shared" si="40"/>
        <v>17</v>
      </c>
      <c r="AM97" s="87">
        <f t="shared" si="40"/>
        <v>0</v>
      </c>
      <c r="AN97" s="87">
        <f t="shared" si="40"/>
        <v>60</v>
      </c>
      <c r="AO97" s="87">
        <f t="shared" si="40"/>
        <v>1</v>
      </c>
      <c r="AP97" s="87">
        <f t="shared" si="40"/>
        <v>19</v>
      </c>
      <c r="AQ97" s="87">
        <f t="shared" si="40"/>
        <v>0</v>
      </c>
      <c r="AR97" s="87">
        <f t="shared" si="40"/>
        <v>114</v>
      </c>
      <c r="AS97" s="87">
        <f t="shared" si="40"/>
        <v>218</v>
      </c>
      <c r="AT97" s="87">
        <f t="shared" si="40"/>
        <v>14</v>
      </c>
      <c r="AU97" s="87">
        <f t="shared" si="40"/>
        <v>0</v>
      </c>
      <c r="AV97" s="87">
        <f t="shared" si="40"/>
        <v>0</v>
      </c>
      <c r="AW97" s="87">
        <f t="shared" si="40"/>
        <v>0</v>
      </c>
      <c r="AX97" s="87">
        <f t="shared" si="40"/>
        <v>0</v>
      </c>
      <c r="AY97" s="87">
        <f t="shared" si="40"/>
        <v>0</v>
      </c>
      <c r="AZ97" s="87">
        <f t="shared" si="40"/>
        <v>24</v>
      </c>
      <c r="BA97" s="56"/>
    </row>
    <row r="98" spans="2:53" ht="12.75" customHeight="1" thickBot="1">
      <c r="B98" s="93" t="s">
        <v>7</v>
      </c>
      <c r="C98" s="94" t="s">
        <v>147</v>
      </c>
      <c r="D98" s="95"/>
      <c r="E98" s="10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56"/>
    </row>
    <row r="99" spans="2:53" ht="12.75" customHeight="1">
      <c r="B99" s="62" t="s">
        <v>148</v>
      </c>
      <c r="C99" s="90" t="s">
        <v>149</v>
      </c>
      <c r="D99" s="64">
        <f aca="true" t="shared" si="41" ref="D99:D121">SUM(F99:AZ99)</f>
        <v>120</v>
      </c>
      <c r="E99" s="65">
        <f aca="true" t="shared" si="42" ref="E99:E120">COUNT(F99:AZ99)</f>
        <v>10</v>
      </c>
      <c r="F99" s="91">
        <v>15</v>
      </c>
      <c r="G99" s="91">
        <v>14</v>
      </c>
      <c r="H99" s="91"/>
      <c r="I99" s="91"/>
      <c r="J99" s="91"/>
      <c r="K99" s="91">
        <v>7</v>
      </c>
      <c r="L99" s="91">
        <v>6</v>
      </c>
      <c r="M99" s="91">
        <v>1</v>
      </c>
      <c r="N99" s="91"/>
      <c r="O99" s="91"/>
      <c r="P99" s="91"/>
      <c r="Q99" s="91"/>
      <c r="R99" s="91"/>
      <c r="S99" s="91">
        <v>38</v>
      </c>
      <c r="T99" s="91"/>
      <c r="U99" s="91"/>
      <c r="V99" s="91"/>
      <c r="W99" s="91"/>
      <c r="X99" s="91"/>
      <c r="Y99" s="91"/>
      <c r="Z99" s="91"/>
      <c r="AA99" s="91"/>
      <c r="AB99" s="91">
        <v>10</v>
      </c>
      <c r="AC99" s="91"/>
      <c r="AD99" s="91"/>
      <c r="AE99" s="91"/>
      <c r="AF99" s="91"/>
      <c r="AG99" s="91"/>
      <c r="AH99" s="91">
        <v>5</v>
      </c>
      <c r="AI99" s="91"/>
      <c r="AJ99" s="91"/>
      <c r="AK99" s="91"/>
      <c r="AL99" s="91"/>
      <c r="AM99" s="91"/>
      <c r="AN99" s="91"/>
      <c r="AO99" s="91"/>
      <c r="AP99" s="91">
        <v>4</v>
      </c>
      <c r="AQ99" s="91"/>
      <c r="AR99" s="91"/>
      <c r="AS99" s="91"/>
      <c r="AT99" s="91">
        <v>20</v>
      </c>
      <c r="AU99" s="91"/>
      <c r="AV99" s="91"/>
      <c r="AW99" s="91"/>
      <c r="AX99" s="91"/>
      <c r="AY99" s="91"/>
      <c r="AZ99" s="91"/>
      <c r="BA99" s="56"/>
    </row>
    <row r="100" spans="2:53" ht="12.75" customHeight="1">
      <c r="B100" s="67" t="s">
        <v>150</v>
      </c>
      <c r="C100" s="68" t="s">
        <v>151</v>
      </c>
      <c r="D100" s="69">
        <f t="shared" si="41"/>
        <v>109</v>
      </c>
      <c r="E100" s="70">
        <f t="shared" si="42"/>
        <v>15</v>
      </c>
      <c r="F100" s="74">
        <v>18</v>
      </c>
      <c r="G100" s="74">
        <v>22</v>
      </c>
      <c r="H100" s="74">
        <v>2</v>
      </c>
      <c r="I100" s="74"/>
      <c r="J100" s="74"/>
      <c r="K100" s="74">
        <v>1</v>
      </c>
      <c r="L100" s="74">
        <v>11</v>
      </c>
      <c r="M100" s="74">
        <v>5</v>
      </c>
      <c r="N100" s="74"/>
      <c r="O100" s="74">
        <v>2</v>
      </c>
      <c r="P100" s="74"/>
      <c r="Q100" s="74">
        <v>1</v>
      </c>
      <c r="R100" s="74"/>
      <c r="S100" s="74">
        <v>14</v>
      </c>
      <c r="T100" s="74"/>
      <c r="U100" s="74"/>
      <c r="V100" s="74">
        <v>2</v>
      </c>
      <c r="W100" s="74"/>
      <c r="X100" s="74"/>
      <c r="Y100" s="74"/>
      <c r="Z100" s="74"/>
      <c r="AA100" s="74"/>
      <c r="AB100" s="74">
        <v>1</v>
      </c>
      <c r="AC100" s="74"/>
      <c r="AD100" s="74">
        <v>1</v>
      </c>
      <c r="AE100" s="74"/>
      <c r="AF100" s="74"/>
      <c r="AG100" s="74"/>
      <c r="AH100" s="74">
        <v>25</v>
      </c>
      <c r="AI100" s="74"/>
      <c r="AJ100" s="74"/>
      <c r="AK100" s="74"/>
      <c r="AL100" s="74"/>
      <c r="AM100" s="74"/>
      <c r="AN100" s="74"/>
      <c r="AO100" s="74"/>
      <c r="AP100" s="74">
        <v>2</v>
      </c>
      <c r="AQ100" s="74"/>
      <c r="AR100" s="74"/>
      <c r="AS100" s="74"/>
      <c r="AT100" s="74">
        <v>2</v>
      </c>
      <c r="AU100" s="74"/>
      <c r="AV100" s="74"/>
      <c r="AW100" s="74"/>
      <c r="AX100" s="74"/>
      <c r="AY100" s="74"/>
      <c r="AZ100" s="74"/>
      <c r="BA100" s="56"/>
    </row>
    <row r="101" spans="2:53" ht="12.75" customHeight="1">
      <c r="B101" s="67" t="s">
        <v>152</v>
      </c>
      <c r="C101" s="68" t="s">
        <v>153</v>
      </c>
      <c r="D101" s="69">
        <f t="shared" si="41"/>
        <v>438</v>
      </c>
      <c r="E101" s="70">
        <f t="shared" si="42"/>
        <v>11</v>
      </c>
      <c r="F101" s="74">
        <v>4</v>
      </c>
      <c r="G101" s="74">
        <v>13</v>
      </c>
      <c r="H101" s="74"/>
      <c r="I101" s="74"/>
      <c r="J101" s="74"/>
      <c r="K101" s="74"/>
      <c r="L101" s="74">
        <v>17</v>
      </c>
      <c r="M101" s="74">
        <v>29</v>
      </c>
      <c r="N101" s="74"/>
      <c r="O101" s="74"/>
      <c r="P101" s="74">
        <v>2</v>
      </c>
      <c r="Q101" s="74">
        <v>1</v>
      </c>
      <c r="R101" s="74">
        <v>12</v>
      </c>
      <c r="S101" s="74">
        <v>17</v>
      </c>
      <c r="T101" s="74"/>
      <c r="U101" s="74"/>
      <c r="V101" s="74"/>
      <c r="W101" s="74"/>
      <c r="X101" s="74"/>
      <c r="Y101" s="74"/>
      <c r="Z101" s="74"/>
      <c r="AA101" s="74"/>
      <c r="AB101" s="74">
        <v>2</v>
      </c>
      <c r="AC101" s="74"/>
      <c r="AD101" s="74"/>
      <c r="AE101" s="74"/>
      <c r="AF101" s="74"/>
      <c r="AG101" s="74"/>
      <c r="AH101" s="74">
        <v>339</v>
      </c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>
        <v>2</v>
      </c>
      <c r="AU101" s="74"/>
      <c r="AV101" s="74"/>
      <c r="AW101" s="74"/>
      <c r="AX101" s="74"/>
      <c r="AY101" s="74"/>
      <c r="AZ101" s="74"/>
      <c r="BA101" s="56"/>
    </row>
    <row r="102" spans="2:53" ht="12.75" customHeight="1">
      <c r="B102" s="67" t="s">
        <v>154</v>
      </c>
      <c r="C102" s="68" t="s">
        <v>155</v>
      </c>
      <c r="D102" s="69">
        <f t="shared" si="41"/>
        <v>23</v>
      </c>
      <c r="E102" s="70">
        <f t="shared" si="42"/>
        <v>8</v>
      </c>
      <c r="F102" s="74">
        <v>7</v>
      </c>
      <c r="G102" s="74">
        <v>2</v>
      </c>
      <c r="H102" s="74"/>
      <c r="I102" s="74"/>
      <c r="J102" s="74"/>
      <c r="K102" s="74"/>
      <c r="L102" s="74">
        <v>2</v>
      </c>
      <c r="M102" s="74">
        <v>4</v>
      </c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>
        <v>3</v>
      </c>
      <c r="AC102" s="74"/>
      <c r="AD102" s="74"/>
      <c r="AE102" s="74"/>
      <c r="AF102" s="74"/>
      <c r="AG102" s="74"/>
      <c r="AH102" s="74">
        <v>2</v>
      </c>
      <c r="AI102" s="74"/>
      <c r="AJ102" s="74"/>
      <c r="AK102" s="74"/>
      <c r="AL102" s="74"/>
      <c r="AM102" s="74"/>
      <c r="AN102" s="74"/>
      <c r="AO102" s="74"/>
      <c r="AP102" s="74">
        <v>1</v>
      </c>
      <c r="AQ102" s="74"/>
      <c r="AR102" s="74"/>
      <c r="AS102" s="74"/>
      <c r="AT102" s="74">
        <v>2</v>
      </c>
      <c r="AU102" s="74"/>
      <c r="AV102" s="74"/>
      <c r="AW102" s="74"/>
      <c r="AX102" s="74"/>
      <c r="AY102" s="74"/>
      <c r="AZ102" s="74"/>
      <c r="BA102" s="56"/>
    </row>
    <row r="103" spans="2:53" ht="12.75" customHeight="1">
      <c r="B103" s="67" t="s">
        <v>156</v>
      </c>
      <c r="C103" s="68" t="s">
        <v>157</v>
      </c>
      <c r="D103" s="69">
        <f t="shared" si="41"/>
        <v>144</v>
      </c>
      <c r="E103" s="70">
        <f t="shared" si="42"/>
        <v>11</v>
      </c>
      <c r="F103" s="74">
        <v>2</v>
      </c>
      <c r="G103" s="74">
        <v>25</v>
      </c>
      <c r="H103" s="74"/>
      <c r="I103" s="74"/>
      <c r="J103" s="74"/>
      <c r="K103" s="74">
        <v>2</v>
      </c>
      <c r="L103" s="74">
        <v>18</v>
      </c>
      <c r="M103" s="74">
        <v>10</v>
      </c>
      <c r="N103" s="74"/>
      <c r="O103" s="74"/>
      <c r="P103" s="74"/>
      <c r="Q103" s="74"/>
      <c r="R103" s="74"/>
      <c r="S103" s="74">
        <v>47</v>
      </c>
      <c r="T103" s="74"/>
      <c r="U103" s="74"/>
      <c r="V103" s="74"/>
      <c r="W103" s="74"/>
      <c r="X103" s="74"/>
      <c r="Y103" s="74"/>
      <c r="Z103" s="74"/>
      <c r="AA103" s="74"/>
      <c r="AB103" s="74">
        <v>2</v>
      </c>
      <c r="AC103" s="74"/>
      <c r="AD103" s="74"/>
      <c r="AE103" s="74"/>
      <c r="AF103" s="74"/>
      <c r="AG103" s="74"/>
      <c r="AH103" s="74">
        <v>28</v>
      </c>
      <c r="AI103" s="74"/>
      <c r="AJ103" s="74"/>
      <c r="AK103" s="74"/>
      <c r="AL103" s="74"/>
      <c r="AM103" s="74"/>
      <c r="AN103" s="74"/>
      <c r="AO103" s="74"/>
      <c r="AP103" s="74">
        <v>2</v>
      </c>
      <c r="AQ103" s="74"/>
      <c r="AR103" s="74"/>
      <c r="AS103" s="74">
        <v>2</v>
      </c>
      <c r="AT103" s="74">
        <v>6</v>
      </c>
      <c r="AU103" s="74"/>
      <c r="AV103" s="74"/>
      <c r="AW103" s="74"/>
      <c r="AX103" s="74"/>
      <c r="AY103" s="74"/>
      <c r="AZ103" s="74"/>
      <c r="BA103" s="56"/>
    </row>
    <row r="104" spans="2:53" ht="12.75" customHeight="1">
      <c r="B104" s="67" t="s">
        <v>158</v>
      </c>
      <c r="C104" s="68" t="s">
        <v>159</v>
      </c>
      <c r="D104" s="69">
        <f t="shared" si="41"/>
        <v>46</v>
      </c>
      <c r="E104" s="70">
        <f t="shared" si="42"/>
        <v>4</v>
      </c>
      <c r="F104" s="74">
        <v>37</v>
      </c>
      <c r="G104" s="74">
        <v>3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>
        <v>4</v>
      </c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>
        <v>2</v>
      </c>
      <c r="AU104" s="74"/>
      <c r="AV104" s="74"/>
      <c r="AW104" s="74"/>
      <c r="AX104" s="74"/>
      <c r="AY104" s="74"/>
      <c r="AZ104" s="74"/>
      <c r="BA104" s="56"/>
    </row>
    <row r="105" spans="2:53" ht="12.75" customHeight="1">
      <c r="B105" s="67" t="s">
        <v>160</v>
      </c>
      <c r="C105" s="68" t="s">
        <v>161</v>
      </c>
      <c r="D105" s="69">
        <f t="shared" si="41"/>
        <v>444</v>
      </c>
      <c r="E105" s="70">
        <f t="shared" si="42"/>
        <v>13</v>
      </c>
      <c r="F105" s="74">
        <v>11</v>
      </c>
      <c r="G105" s="74">
        <v>26</v>
      </c>
      <c r="H105" s="74">
        <v>1</v>
      </c>
      <c r="I105" s="74"/>
      <c r="J105" s="74"/>
      <c r="K105" s="74"/>
      <c r="L105" s="74">
        <v>23</v>
      </c>
      <c r="M105" s="74">
        <v>169</v>
      </c>
      <c r="N105" s="74"/>
      <c r="O105" s="74"/>
      <c r="P105" s="74"/>
      <c r="Q105" s="74"/>
      <c r="R105" s="74">
        <v>35</v>
      </c>
      <c r="S105" s="74">
        <v>19</v>
      </c>
      <c r="T105" s="74"/>
      <c r="U105" s="74"/>
      <c r="V105" s="74"/>
      <c r="W105" s="74"/>
      <c r="X105" s="74"/>
      <c r="Y105" s="74"/>
      <c r="Z105" s="74"/>
      <c r="AA105" s="74"/>
      <c r="AB105" s="74">
        <v>2</v>
      </c>
      <c r="AC105" s="74"/>
      <c r="AD105" s="74"/>
      <c r="AE105" s="74"/>
      <c r="AF105" s="74">
        <v>3</v>
      </c>
      <c r="AG105" s="74"/>
      <c r="AH105" s="74">
        <v>147</v>
      </c>
      <c r="AI105" s="74"/>
      <c r="AJ105" s="74"/>
      <c r="AK105" s="74"/>
      <c r="AL105" s="74"/>
      <c r="AM105" s="74"/>
      <c r="AN105" s="74"/>
      <c r="AO105" s="74"/>
      <c r="AP105" s="74">
        <v>4</v>
      </c>
      <c r="AQ105" s="74"/>
      <c r="AR105" s="74"/>
      <c r="AS105" s="74">
        <v>3</v>
      </c>
      <c r="AT105" s="74">
        <v>1</v>
      </c>
      <c r="AU105" s="74"/>
      <c r="AV105" s="74"/>
      <c r="AW105" s="74"/>
      <c r="AX105" s="74"/>
      <c r="AY105" s="74"/>
      <c r="AZ105" s="74"/>
      <c r="BA105" s="56"/>
    </row>
    <row r="106" spans="2:53" ht="12.75" customHeight="1">
      <c r="B106" s="67" t="s">
        <v>162</v>
      </c>
      <c r="C106" s="68" t="s">
        <v>163</v>
      </c>
      <c r="D106" s="69">
        <f t="shared" si="41"/>
        <v>56</v>
      </c>
      <c r="E106" s="70">
        <f t="shared" si="42"/>
        <v>9</v>
      </c>
      <c r="F106" s="74">
        <v>8</v>
      </c>
      <c r="G106" s="74">
        <v>14</v>
      </c>
      <c r="H106" s="74"/>
      <c r="I106" s="74"/>
      <c r="J106" s="74"/>
      <c r="K106" s="74"/>
      <c r="L106" s="74">
        <v>9</v>
      </c>
      <c r="M106" s="74">
        <v>8</v>
      </c>
      <c r="N106" s="74"/>
      <c r="O106" s="74"/>
      <c r="P106" s="74">
        <v>1</v>
      </c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>
        <v>2</v>
      </c>
      <c r="AC106" s="74"/>
      <c r="AD106" s="74"/>
      <c r="AE106" s="74"/>
      <c r="AF106" s="74"/>
      <c r="AG106" s="74"/>
      <c r="AH106" s="74">
        <v>11</v>
      </c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>
        <v>1</v>
      </c>
      <c r="AT106" s="74">
        <v>2</v>
      </c>
      <c r="AU106" s="74"/>
      <c r="AV106" s="74"/>
      <c r="AW106" s="74"/>
      <c r="AX106" s="74"/>
      <c r="AY106" s="74"/>
      <c r="AZ106" s="74"/>
      <c r="BA106" s="56"/>
    </row>
    <row r="107" spans="2:53" ht="12.75" customHeight="1">
      <c r="B107" s="67" t="s">
        <v>164</v>
      </c>
      <c r="C107" s="68" t="s">
        <v>165</v>
      </c>
      <c r="D107" s="69">
        <f t="shared" si="41"/>
        <v>163</v>
      </c>
      <c r="E107" s="70">
        <f t="shared" si="42"/>
        <v>10</v>
      </c>
      <c r="F107" s="74"/>
      <c r="G107" s="74">
        <v>22</v>
      </c>
      <c r="H107" s="74"/>
      <c r="I107" s="74"/>
      <c r="J107" s="74"/>
      <c r="K107" s="74">
        <v>1</v>
      </c>
      <c r="L107" s="74">
        <v>15</v>
      </c>
      <c r="M107" s="74">
        <v>15</v>
      </c>
      <c r="N107" s="74"/>
      <c r="O107" s="74"/>
      <c r="P107" s="74">
        <v>4</v>
      </c>
      <c r="Q107" s="74"/>
      <c r="R107" s="74">
        <v>2</v>
      </c>
      <c r="S107" s="74">
        <v>39</v>
      </c>
      <c r="T107" s="74"/>
      <c r="U107" s="74"/>
      <c r="V107" s="74"/>
      <c r="W107" s="74"/>
      <c r="X107" s="74"/>
      <c r="Y107" s="74"/>
      <c r="Z107" s="74"/>
      <c r="AA107" s="74"/>
      <c r="AB107" s="74">
        <v>4</v>
      </c>
      <c r="AC107" s="74"/>
      <c r="AD107" s="74"/>
      <c r="AE107" s="74"/>
      <c r="AF107" s="74"/>
      <c r="AG107" s="74"/>
      <c r="AH107" s="74">
        <v>59</v>
      </c>
      <c r="AI107" s="74">
        <v>2</v>
      </c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56"/>
    </row>
    <row r="108" spans="2:53" ht="12.75" customHeight="1">
      <c r="B108" s="67" t="s">
        <v>166</v>
      </c>
      <c r="C108" s="68" t="s">
        <v>167</v>
      </c>
      <c r="D108" s="69">
        <f t="shared" si="41"/>
        <v>63</v>
      </c>
      <c r="E108" s="70">
        <f t="shared" si="42"/>
        <v>8</v>
      </c>
      <c r="F108" s="74">
        <v>4</v>
      </c>
      <c r="G108" s="74">
        <v>5</v>
      </c>
      <c r="H108" s="74"/>
      <c r="I108" s="74"/>
      <c r="J108" s="74"/>
      <c r="K108" s="74">
        <v>5</v>
      </c>
      <c r="L108" s="74"/>
      <c r="M108" s="74">
        <v>1</v>
      </c>
      <c r="N108" s="74"/>
      <c r="O108" s="74"/>
      <c r="P108" s="74"/>
      <c r="Q108" s="74"/>
      <c r="R108" s="74"/>
      <c r="S108" s="74">
        <v>1</v>
      </c>
      <c r="T108" s="74"/>
      <c r="U108" s="74"/>
      <c r="V108" s="74"/>
      <c r="W108" s="74"/>
      <c r="X108" s="74"/>
      <c r="Y108" s="74"/>
      <c r="Z108" s="74"/>
      <c r="AA108" s="74"/>
      <c r="AB108" s="74">
        <v>21</v>
      </c>
      <c r="AC108" s="74"/>
      <c r="AD108" s="74"/>
      <c r="AE108" s="74"/>
      <c r="AF108" s="74"/>
      <c r="AG108" s="74"/>
      <c r="AH108" s="74">
        <v>2</v>
      </c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>
        <v>24</v>
      </c>
      <c r="AU108" s="74"/>
      <c r="AV108" s="74"/>
      <c r="AW108" s="74"/>
      <c r="AX108" s="74"/>
      <c r="AY108" s="74"/>
      <c r="AZ108" s="74"/>
      <c r="BA108" s="56"/>
    </row>
    <row r="109" spans="2:53" ht="12.75" customHeight="1">
      <c r="B109" s="67" t="s">
        <v>168</v>
      </c>
      <c r="C109" s="68" t="s">
        <v>169</v>
      </c>
      <c r="D109" s="69">
        <f t="shared" si="41"/>
        <v>36</v>
      </c>
      <c r="E109" s="70">
        <f t="shared" si="42"/>
        <v>8</v>
      </c>
      <c r="F109" s="74">
        <v>10</v>
      </c>
      <c r="G109" s="74">
        <v>3</v>
      </c>
      <c r="H109" s="74"/>
      <c r="I109" s="74"/>
      <c r="J109" s="74"/>
      <c r="K109" s="74">
        <v>2</v>
      </c>
      <c r="L109" s="74">
        <v>2</v>
      </c>
      <c r="M109" s="74"/>
      <c r="N109" s="74"/>
      <c r="O109" s="74"/>
      <c r="P109" s="74"/>
      <c r="Q109" s="74"/>
      <c r="R109" s="74"/>
      <c r="S109" s="74">
        <v>2</v>
      </c>
      <c r="T109" s="74"/>
      <c r="U109" s="74"/>
      <c r="V109" s="74"/>
      <c r="W109" s="74"/>
      <c r="X109" s="74"/>
      <c r="Y109" s="74"/>
      <c r="Z109" s="74"/>
      <c r="AA109" s="74"/>
      <c r="AB109" s="74">
        <v>7</v>
      </c>
      <c r="AC109" s="74"/>
      <c r="AD109" s="74"/>
      <c r="AE109" s="74"/>
      <c r="AF109" s="74"/>
      <c r="AG109" s="74"/>
      <c r="AH109" s="74">
        <v>3</v>
      </c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>
        <v>7</v>
      </c>
      <c r="AU109" s="74"/>
      <c r="AV109" s="74"/>
      <c r="AW109" s="74"/>
      <c r="AX109" s="74"/>
      <c r="AY109" s="74"/>
      <c r="AZ109" s="74"/>
      <c r="BA109" s="56"/>
    </row>
    <row r="110" spans="2:53" ht="12.75" customHeight="1">
      <c r="B110" s="67" t="s">
        <v>170</v>
      </c>
      <c r="C110" s="68" t="s">
        <v>171</v>
      </c>
      <c r="D110" s="69">
        <f t="shared" si="41"/>
        <v>63</v>
      </c>
      <c r="E110" s="70">
        <f t="shared" si="42"/>
        <v>14</v>
      </c>
      <c r="F110" s="74">
        <v>3</v>
      </c>
      <c r="G110" s="74">
        <v>6</v>
      </c>
      <c r="H110" s="74">
        <v>1</v>
      </c>
      <c r="I110" s="74"/>
      <c r="J110" s="74"/>
      <c r="K110" s="74">
        <v>7</v>
      </c>
      <c r="L110" s="74">
        <v>4</v>
      </c>
      <c r="M110" s="74">
        <v>6</v>
      </c>
      <c r="N110" s="74"/>
      <c r="O110" s="74"/>
      <c r="P110" s="74">
        <v>1</v>
      </c>
      <c r="Q110" s="74"/>
      <c r="R110" s="74">
        <v>2</v>
      </c>
      <c r="S110" s="74">
        <v>7</v>
      </c>
      <c r="T110" s="74"/>
      <c r="U110" s="74"/>
      <c r="V110" s="74"/>
      <c r="W110" s="74"/>
      <c r="X110" s="74"/>
      <c r="Y110" s="74"/>
      <c r="Z110" s="74"/>
      <c r="AA110" s="74"/>
      <c r="AB110" s="74">
        <v>3</v>
      </c>
      <c r="AC110" s="74"/>
      <c r="AD110" s="74"/>
      <c r="AE110" s="74"/>
      <c r="AF110" s="74">
        <v>2</v>
      </c>
      <c r="AG110" s="74"/>
      <c r="AH110" s="74">
        <v>9</v>
      </c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>
        <v>1</v>
      </c>
      <c r="AT110" s="74">
        <v>11</v>
      </c>
      <c r="AU110" s="74"/>
      <c r="AV110" s="74"/>
      <c r="AW110" s="74"/>
      <c r="AX110" s="74"/>
      <c r="AY110" s="74"/>
      <c r="AZ110" s="74"/>
      <c r="BA110" s="56"/>
    </row>
    <row r="111" spans="2:53" ht="12.75" customHeight="1">
      <c r="B111" s="67" t="s">
        <v>172</v>
      </c>
      <c r="C111" s="68" t="s">
        <v>173</v>
      </c>
      <c r="D111" s="69">
        <f t="shared" si="41"/>
        <v>81</v>
      </c>
      <c r="E111" s="70">
        <f t="shared" si="42"/>
        <v>8</v>
      </c>
      <c r="F111" s="74">
        <v>7</v>
      </c>
      <c r="G111" s="74">
        <v>9</v>
      </c>
      <c r="H111" s="74"/>
      <c r="I111" s="74">
        <v>2</v>
      </c>
      <c r="J111" s="74"/>
      <c r="K111" s="74"/>
      <c r="L111" s="74">
        <v>7</v>
      </c>
      <c r="M111" s="74">
        <v>7</v>
      </c>
      <c r="N111" s="74"/>
      <c r="O111" s="74"/>
      <c r="P111" s="74"/>
      <c r="Q111" s="74"/>
      <c r="R111" s="74"/>
      <c r="S111" s="74">
        <v>9</v>
      </c>
      <c r="T111" s="74"/>
      <c r="U111" s="74"/>
      <c r="V111" s="74"/>
      <c r="W111" s="74"/>
      <c r="X111" s="74"/>
      <c r="Y111" s="74"/>
      <c r="Z111" s="74"/>
      <c r="AA111" s="74"/>
      <c r="AB111" s="74">
        <v>5</v>
      </c>
      <c r="AC111" s="74"/>
      <c r="AD111" s="74"/>
      <c r="AE111" s="74"/>
      <c r="AF111" s="74"/>
      <c r="AG111" s="74"/>
      <c r="AH111" s="74">
        <v>35</v>
      </c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56"/>
    </row>
    <row r="112" spans="2:53" ht="12.75" customHeight="1">
      <c r="B112" s="75" t="s">
        <v>174</v>
      </c>
      <c r="C112" s="68" t="s">
        <v>175</v>
      </c>
      <c r="D112" s="69">
        <f t="shared" si="41"/>
        <v>32</v>
      </c>
      <c r="E112" s="70">
        <f t="shared" si="42"/>
        <v>9</v>
      </c>
      <c r="F112" s="74"/>
      <c r="G112" s="74">
        <v>4</v>
      </c>
      <c r="H112" s="74">
        <v>1</v>
      </c>
      <c r="I112" s="74"/>
      <c r="J112" s="74"/>
      <c r="K112" s="74"/>
      <c r="L112" s="74">
        <v>2</v>
      </c>
      <c r="M112" s="74">
        <v>2</v>
      </c>
      <c r="N112" s="74"/>
      <c r="O112" s="74"/>
      <c r="P112" s="74">
        <v>2</v>
      </c>
      <c r="Q112" s="74"/>
      <c r="R112" s="74">
        <v>3</v>
      </c>
      <c r="S112" s="74">
        <v>1</v>
      </c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>
        <v>9</v>
      </c>
      <c r="AG112" s="74"/>
      <c r="AH112" s="74">
        <v>8</v>
      </c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56"/>
    </row>
    <row r="113" spans="2:53" ht="12.75" customHeight="1">
      <c r="B113" s="75" t="s">
        <v>176</v>
      </c>
      <c r="C113" s="175" t="s">
        <v>1140</v>
      </c>
      <c r="D113" s="69">
        <f t="shared" si="41"/>
        <v>0</v>
      </c>
      <c r="E113" s="70">
        <f t="shared" si="42"/>
        <v>0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56"/>
    </row>
    <row r="114" spans="2:53" ht="12.75" customHeight="1">
      <c r="B114" s="75" t="s">
        <v>177</v>
      </c>
      <c r="C114" s="175" t="s">
        <v>1173</v>
      </c>
      <c r="D114" s="69">
        <f t="shared" si="41"/>
        <v>10</v>
      </c>
      <c r="E114" s="70">
        <f t="shared" si="42"/>
        <v>3</v>
      </c>
      <c r="F114" s="74">
        <v>1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>
        <v>6</v>
      </c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>
        <v>3</v>
      </c>
      <c r="AU114" s="74"/>
      <c r="AV114" s="74"/>
      <c r="AW114" s="74"/>
      <c r="AX114" s="74"/>
      <c r="AY114" s="74"/>
      <c r="AZ114" s="74"/>
      <c r="BA114" s="56"/>
    </row>
    <row r="115" spans="2:53" ht="12.75" customHeight="1" hidden="1">
      <c r="B115" s="75" t="s">
        <v>178</v>
      </c>
      <c r="C115" s="175"/>
      <c r="D115" s="69">
        <f t="shared" si="41"/>
        <v>0</v>
      </c>
      <c r="E115" s="70">
        <f t="shared" si="42"/>
        <v>0</v>
      </c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56"/>
    </row>
    <row r="116" spans="2:53" ht="12.75" customHeight="1" hidden="1">
      <c r="B116" s="75" t="s">
        <v>1097</v>
      </c>
      <c r="C116" s="175"/>
      <c r="D116" s="69">
        <f t="shared" si="41"/>
        <v>0</v>
      </c>
      <c r="E116" s="70">
        <f t="shared" si="42"/>
        <v>0</v>
      </c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56"/>
    </row>
    <row r="117" spans="2:53" ht="12.75" customHeight="1" hidden="1">
      <c r="B117" s="75" t="s">
        <v>1098</v>
      </c>
      <c r="C117" s="175"/>
      <c r="D117" s="69">
        <f t="shared" si="41"/>
        <v>0</v>
      </c>
      <c r="E117" s="70">
        <f t="shared" si="42"/>
        <v>0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56"/>
    </row>
    <row r="118" spans="2:53" ht="12.75" customHeight="1" hidden="1">
      <c r="B118" s="75" t="s">
        <v>1186</v>
      </c>
      <c r="C118" s="212"/>
      <c r="D118" s="69">
        <f t="shared" si="41"/>
        <v>0</v>
      </c>
      <c r="E118" s="77">
        <f t="shared" si="42"/>
        <v>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56"/>
    </row>
    <row r="119" spans="2:53" ht="12.75" customHeight="1" hidden="1">
      <c r="B119" s="75" t="s">
        <v>1187</v>
      </c>
      <c r="C119" s="212"/>
      <c r="D119" s="69">
        <f t="shared" si="41"/>
        <v>0</v>
      </c>
      <c r="E119" s="77">
        <f t="shared" si="42"/>
        <v>0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56"/>
    </row>
    <row r="120" spans="2:53" ht="12.75" customHeight="1" thickBot="1">
      <c r="B120" s="78" t="s">
        <v>179</v>
      </c>
      <c r="C120" s="79" t="s">
        <v>180</v>
      </c>
      <c r="D120" s="80">
        <f t="shared" si="41"/>
        <v>1</v>
      </c>
      <c r="E120" s="81">
        <f t="shared" si="42"/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>
        <v>1</v>
      </c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56"/>
    </row>
    <row r="121" spans="2:53" ht="12.75" customHeight="1" thickBot="1">
      <c r="B121" s="84"/>
      <c r="C121" s="176" t="s">
        <v>181</v>
      </c>
      <c r="D121" s="85">
        <f t="shared" si="41"/>
        <v>1829</v>
      </c>
      <c r="E121" s="86"/>
      <c r="F121" s="87">
        <f aca="true" t="shared" si="43" ref="F121:S121">SUM(F99:F120)</f>
        <v>127</v>
      </c>
      <c r="G121" s="87">
        <f t="shared" si="43"/>
        <v>168</v>
      </c>
      <c r="H121" s="87">
        <f t="shared" si="43"/>
        <v>5</v>
      </c>
      <c r="I121" s="87">
        <f t="shared" si="43"/>
        <v>2</v>
      </c>
      <c r="J121" s="87">
        <f t="shared" si="43"/>
        <v>0</v>
      </c>
      <c r="K121" s="87">
        <f t="shared" si="43"/>
        <v>25</v>
      </c>
      <c r="L121" s="87">
        <f t="shared" si="43"/>
        <v>116</v>
      </c>
      <c r="M121" s="87">
        <f t="shared" si="43"/>
        <v>257</v>
      </c>
      <c r="N121" s="87">
        <f t="shared" si="43"/>
        <v>0</v>
      </c>
      <c r="O121" s="87">
        <f t="shared" si="43"/>
        <v>3</v>
      </c>
      <c r="P121" s="87">
        <f t="shared" si="43"/>
        <v>10</v>
      </c>
      <c r="Q121" s="87">
        <f t="shared" si="43"/>
        <v>2</v>
      </c>
      <c r="R121" s="87">
        <f t="shared" si="43"/>
        <v>54</v>
      </c>
      <c r="S121" s="87">
        <f t="shared" si="43"/>
        <v>194</v>
      </c>
      <c r="T121" s="87">
        <f aca="true" t="shared" si="44" ref="T121:AZ121">SUM(T99:T120)</f>
        <v>0</v>
      </c>
      <c r="U121" s="87">
        <f t="shared" si="44"/>
        <v>0</v>
      </c>
      <c r="V121" s="87">
        <f t="shared" si="44"/>
        <v>2</v>
      </c>
      <c r="W121" s="87">
        <f t="shared" si="44"/>
        <v>0</v>
      </c>
      <c r="X121" s="87">
        <f t="shared" si="44"/>
        <v>0</v>
      </c>
      <c r="Y121" s="87">
        <f t="shared" si="44"/>
        <v>0</v>
      </c>
      <c r="Z121" s="87">
        <f t="shared" si="44"/>
        <v>0</v>
      </c>
      <c r="AA121" s="87">
        <f t="shared" si="44"/>
        <v>0</v>
      </c>
      <c r="AB121" s="87">
        <f t="shared" si="44"/>
        <v>68</v>
      </c>
      <c r="AC121" s="87">
        <f t="shared" si="44"/>
        <v>0</v>
      </c>
      <c r="AD121" s="87">
        <f t="shared" si="44"/>
        <v>1</v>
      </c>
      <c r="AE121" s="87">
        <f t="shared" si="44"/>
        <v>0</v>
      </c>
      <c r="AF121" s="87">
        <f t="shared" si="44"/>
        <v>14</v>
      </c>
      <c r="AG121" s="87">
        <f t="shared" si="44"/>
        <v>0</v>
      </c>
      <c r="AH121" s="87">
        <f t="shared" si="44"/>
        <v>677</v>
      </c>
      <c r="AI121" s="87">
        <f t="shared" si="44"/>
        <v>2</v>
      </c>
      <c r="AJ121" s="87">
        <f t="shared" si="44"/>
        <v>0</v>
      </c>
      <c r="AK121" s="87">
        <f>SUM(AK99:AK120)</f>
        <v>0</v>
      </c>
      <c r="AL121" s="87">
        <f t="shared" si="44"/>
        <v>0</v>
      </c>
      <c r="AM121" s="87">
        <f t="shared" si="44"/>
        <v>0</v>
      </c>
      <c r="AN121" s="87">
        <f t="shared" si="44"/>
        <v>0</v>
      </c>
      <c r="AO121" s="87">
        <f t="shared" si="44"/>
        <v>0</v>
      </c>
      <c r="AP121" s="87">
        <f t="shared" si="44"/>
        <v>13</v>
      </c>
      <c r="AQ121" s="87">
        <f t="shared" si="44"/>
        <v>0</v>
      </c>
      <c r="AR121" s="87">
        <f t="shared" si="44"/>
        <v>0</v>
      </c>
      <c r="AS121" s="87">
        <f t="shared" si="44"/>
        <v>7</v>
      </c>
      <c r="AT121" s="87">
        <f t="shared" si="44"/>
        <v>82</v>
      </c>
      <c r="AU121" s="87">
        <f t="shared" si="44"/>
        <v>0</v>
      </c>
      <c r="AV121" s="87">
        <f t="shared" si="44"/>
        <v>0</v>
      </c>
      <c r="AW121" s="87">
        <f t="shared" si="44"/>
        <v>0</v>
      </c>
      <c r="AX121" s="87">
        <f t="shared" si="44"/>
        <v>0</v>
      </c>
      <c r="AY121" s="87">
        <f t="shared" si="44"/>
        <v>0</v>
      </c>
      <c r="AZ121" s="87">
        <f t="shared" si="44"/>
        <v>0</v>
      </c>
      <c r="BA121" s="56"/>
    </row>
    <row r="122" spans="2:53" ht="12.75" customHeight="1" thickBot="1">
      <c r="B122" s="93" t="s">
        <v>7</v>
      </c>
      <c r="C122" s="94" t="s">
        <v>182</v>
      </c>
      <c r="D122" s="187"/>
      <c r="E122" s="185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56"/>
    </row>
    <row r="123" spans="2:53" ht="12.75" customHeight="1">
      <c r="B123" s="201" t="s">
        <v>183</v>
      </c>
      <c r="C123" s="178" t="s">
        <v>184</v>
      </c>
      <c r="D123" s="186">
        <f aca="true" t="shared" si="45" ref="D123:D129">SUM(F123:AZ123)</f>
        <v>3</v>
      </c>
      <c r="E123" s="184">
        <f aca="true" t="shared" si="46" ref="E123:E129">COUNT(F123:AZ123)</f>
        <v>1</v>
      </c>
      <c r="F123" s="74"/>
      <c r="G123" s="74"/>
      <c r="H123" s="74"/>
      <c r="I123" s="74">
        <v>3</v>
      </c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56"/>
    </row>
    <row r="124" spans="2:53" ht="12.75" customHeight="1" thickBot="1">
      <c r="B124" s="75" t="s">
        <v>185</v>
      </c>
      <c r="C124" s="118" t="s">
        <v>581</v>
      </c>
      <c r="D124" s="69">
        <f t="shared" si="45"/>
        <v>52</v>
      </c>
      <c r="E124" s="70">
        <f t="shared" si="46"/>
        <v>13</v>
      </c>
      <c r="F124" s="74"/>
      <c r="G124" s="74"/>
      <c r="H124" s="74"/>
      <c r="I124" s="74">
        <v>7</v>
      </c>
      <c r="J124" s="74">
        <v>1</v>
      </c>
      <c r="K124" s="74"/>
      <c r="L124" s="74"/>
      <c r="M124" s="74"/>
      <c r="N124" s="74">
        <v>1</v>
      </c>
      <c r="O124" s="74"/>
      <c r="P124" s="74"/>
      <c r="Q124" s="74"/>
      <c r="R124" s="74"/>
      <c r="S124" s="74"/>
      <c r="T124" s="74"/>
      <c r="U124" s="74">
        <v>1</v>
      </c>
      <c r="V124" s="74"/>
      <c r="W124" s="74">
        <v>1</v>
      </c>
      <c r="X124" s="74"/>
      <c r="Y124" s="74">
        <v>7</v>
      </c>
      <c r="Z124" s="74">
        <v>3</v>
      </c>
      <c r="AA124" s="74"/>
      <c r="AB124" s="74"/>
      <c r="AC124" s="74"/>
      <c r="AD124" s="74"/>
      <c r="AE124" s="74"/>
      <c r="AF124" s="74"/>
      <c r="AG124" s="74"/>
      <c r="AH124" s="74"/>
      <c r="AI124" s="74"/>
      <c r="AJ124" s="74">
        <v>1</v>
      </c>
      <c r="AK124" s="74"/>
      <c r="AL124" s="74">
        <v>5</v>
      </c>
      <c r="AM124" s="74"/>
      <c r="AN124" s="74">
        <v>13</v>
      </c>
      <c r="AO124" s="74">
        <v>5</v>
      </c>
      <c r="AP124" s="74">
        <v>2</v>
      </c>
      <c r="AQ124" s="74"/>
      <c r="AR124" s="74">
        <v>5</v>
      </c>
      <c r="AS124" s="74"/>
      <c r="AT124" s="74"/>
      <c r="AU124" s="74"/>
      <c r="AV124" s="74"/>
      <c r="AW124" s="74"/>
      <c r="AX124" s="74"/>
      <c r="AY124" s="74"/>
      <c r="AZ124" s="74"/>
      <c r="BA124" s="56"/>
    </row>
    <row r="125" spans="2:53" ht="12.75" customHeight="1" hidden="1">
      <c r="B125" s="75" t="s">
        <v>186</v>
      </c>
      <c r="C125" s="179"/>
      <c r="D125" s="69">
        <f t="shared" si="45"/>
        <v>0</v>
      </c>
      <c r="E125" s="70">
        <f t="shared" si="46"/>
        <v>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56"/>
    </row>
    <row r="126" spans="2:53" ht="12.75" customHeight="1" hidden="1">
      <c r="B126" s="75" t="s">
        <v>1099</v>
      </c>
      <c r="C126" s="179"/>
      <c r="D126" s="69">
        <f t="shared" si="45"/>
        <v>0</v>
      </c>
      <c r="E126" s="70">
        <f t="shared" si="46"/>
        <v>0</v>
      </c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56"/>
    </row>
    <row r="127" spans="2:53" ht="12.75" customHeight="1" hidden="1">
      <c r="B127" s="75" t="s">
        <v>1100</v>
      </c>
      <c r="C127" s="179"/>
      <c r="D127" s="69">
        <f t="shared" si="45"/>
        <v>0</v>
      </c>
      <c r="E127" s="70">
        <f t="shared" si="46"/>
        <v>0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56"/>
    </row>
    <row r="128" spans="2:53" ht="12.75" customHeight="1" hidden="1">
      <c r="B128" s="75" t="s">
        <v>1101</v>
      </c>
      <c r="C128" s="179"/>
      <c r="D128" s="69">
        <f t="shared" si="45"/>
        <v>0</v>
      </c>
      <c r="E128" s="70">
        <f t="shared" si="46"/>
        <v>0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56"/>
    </row>
    <row r="129" spans="2:53" ht="12.75" customHeight="1" hidden="1" thickBot="1">
      <c r="B129" s="78" t="s">
        <v>1102</v>
      </c>
      <c r="C129" s="180"/>
      <c r="D129" s="69">
        <f t="shared" si="45"/>
        <v>0</v>
      </c>
      <c r="E129" s="119">
        <f t="shared" si="46"/>
        <v>0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56"/>
    </row>
    <row r="130" spans="2:53" ht="12.75" customHeight="1" thickBot="1">
      <c r="B130" s="100"/>
      <c r="C130" s="177" t="s">
        <v>187</v>
      </c>
      <c r="D130" s="85">
        <f>SUM(D123:D129)</f>
        <v>55</v>
      </c>
      <c r="E130" s="86"/>
      <c r="F130" s="87">
        <f aca="true" t="shared" si="47" ref="F130:S130">SUM(F123:F129)</f>
        <v>0</v>
      </c>
      <c r="G130" s="87">
        <f t="shared" si="47"/>
        <v>0</v>
      </c>
      <c r="H130" s="87">
        <f t="shared" si="47"/>
        <v>0</v>
      </c>
      <c r="I130" s="87">
        <f t="shared" si="47"/>
        <v>10</v>
      </c>
      <c r="J130" s="87">
        <f t="shared" si="47"/>
        <v>1</v>
      </c>
      <c r="K130" s="87">
        <f t="shared" si="47"/>
        <v>0</v>
      </c>
      <c r="L130" s="87">
        <f t="shared" si="47"/>
        <v>0</v>
      </c>
      <c r="M130" s="87">
        <f t="shared" si="47"/>
        <v>0</v>
      </c>
      <c r="N130" s="87">
        <f t="shared" si="47"/>
        <v>1</v>
      </c>
      <c r="O130" s="87">
        <f t="shared" si="47"/>
        <v>0</v>
      </c>
      <c r="P130" s="87">
        <f t="shared" si="47"/>
        <v>0</v>
      </c>
      <c r="Q130" s="87">
        <f t="shared" si="47"/>
        <v>0</v>
      </c>
      <c r="R130" s="87">
        <f t="shared" si="47"/>
        <v>0</v>
      </c>
      <c r="S130" s="87">
        <f t="shared" si="47"/>
        <v>0</v>
      </c>
      <c r="T130" s="87">
        <f aca="true" t="shared" si="48" ref="T130:AZ130">SUM(T123:T129)</f>
        <v>0</v>
      </c>
      <c r="U130" s="87">
        <f t="shared" si="48"/>
        <v>1</v>
      </c>
      <c r="V130" s="87">
        <f t="shared" si="48"/>
        <v>0</v>
      </c>
      <c r="W130" s="87">
        <f t="shared" si="48"/>
        <v>1</v>
      </c>
      <c r="X130" s="87">
        <f t="shared" si="48"/>
        <v>0</v>
      </c>
      <c r="Y130" s="87">
        <f t="shared" si="48"/>
        <v>7</v>
      </c>
      <c r="Z130" s="87">
        <f t="shared" si="48"/>
        <v>3</v>
      </c>
      <c r="AA130" s="87">
        <f t="shared" si="48"/>
        <v>0</v>
      </c>
      <c r="AB130" s="87">
        <f t="shared" si="48"/>
        <v>0</v>
      </c>
      <c r="AC130" s="87">
        <f t="shared" si="48"/>
        <v>0</v>
      </c>
      <c r="AD130" s="87">
        <f t="shared" si="48"/>
        <v>0</v>
      </c>
      <c r="AE130" s="87">
        <f t="shared" si="48"/>
        <v>0</v>
      </c>
      <c r="AF130" s="87">
        <f t="shared" si="48"/>
        <v>0</v>
      </c>
      <c r="AG130" s="87">
        <f t="shared" si="48"/>
        <v>0</v>
      </c>
      <c r="AH130" s="87">
        <f t="shared" si="48"/>
        <v>0</v>
      </c>
      <c r="AI130" s="87">
        <f t="shared" si="48"/>
        <v>0</v>
      </c>
      <c r="AJ130" s="87">
        <f t="shared" si="48"/>
        <v>1</v>
      </c>
      <c r="AK130" s="87">
        <f>SUM(AK123:AK129)</f>
        <v>0</v>
      </c>
      <c r="AL130" s="87">
        <f t="shared" si="48"/>
        <v>5</v>
      </c>
      <c r="AM130" s="87">
        <f t="shared" si="48"/>
        <v>0</v>
      </c>
      <c r="AN130" s="87">
        <f t="shared" si="48"/>
        <v>13</v>
      </c>
      <c r="AO130" s="87">
        <f t="shared" si="48"/>
        <v>5</v>
      </c>
      <c r="AP130" s="87">
        <f t="shared" si="48"/>
        <v>2</v>
      </c>
      <c r="AQ130" s="87">
        <f t="shared" si="48"/>
        <v>0</v>
      </c>
      <c r="AR130" s="87">
        <f t="shared" si="48"/>
        <v>5</v>
      </c>
      <c r="AS130" s="87">
        <f t="shared" si="48"/>
        <v>0</v>
      </c>
      <c r="AT130" s="87">
        <f t="shared" si="48"/>
        <v>0</v>
      </c>
      <c r="AU130" s="87">
        <f t="shared" si="48"/>
        <v>0</v>
      </c>
      <c r="AV130" s="87">
        <f t="shared" si="48"/>
        <v>0</v>
      </c>
      <c r="AW130" s="87">
        <f t="shared" si="48"/>
        <v>0</v>
      </c>
      <c r="AX130" s="87">
        <f t="shared" si="48"/>
        <v>0</v>
      </c>
      <c r="AY130" s="87">
        <f t="shared" si="48"/>
        <v>0</v>
      </c>
      <c r="AZ130" s="87">
        <f t="shared" si="48"/>
        <v>0</v>
      </c>
      <c r="BA130" s="56"/>
    </row>
    <row r="131" spans="2:53" ht="12.75" customHeight="1" thickBot="1">
      <c r="B131" s="93" t="s">
        <v>7</v>
      </c>
      <c r="C131" s="94" t="s">
        <v>1103</v>
      </c>
      <c r="D131" s="95"/>
      <c r="E131" s="10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56"/>
    </row>
    <row r="132" spans="2:53" ht="12.75" customHeight="1" hidden="1">
      <c r="B132" s="62" t="s">
        <v>1104</v>
      </c>
      <c r="C132" s="178"/>
      <c r="D132" s="69">
        <f aca="true" t="shared" si="49" ref="D132:D138">SUM(F132:AZ132)</f>
        <v>0</v>
      </c>
      <c r="E132" s="70">
        <f aca="true" t="shared" si="50" ref="E132:E138">COUNT(F132:AZ132)</f>
        <v>0</v>
      </c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56"/>
    </row>
    <row r="133" spans="2:53" ht="12.75" customHeight="1" hidden="1">
      <c r="B133" s="75" t="s">
        <v>1105</v>
      </c>
      <c r="C133" s="118"/>
      <c r="D133" s="69">
        <f t="shared" si="49"/>
        <v>0</v>
      </c>
      <c r="E133" s="70">
        <f t="shared" si="50"/>
        <v>0</v>
      </c>
      <c r="F133" s="182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  <c r="AG133" s="182"/>
      <c r="AH133" s="182"/>
      <c r="AI133" s="182"/>
      <c r="AJ133" s="182"/>
      <c r="AK133" s="182"/>
      <c r="AL133" s="182"/>
      <c r="AM133" s="182"/>
      <c r="AN133" s="182"/>
      <c r="AO133" s="182"/>
      <c r="AP133" s="182"/>
      <c r="AQ133" s="182"/>
      <c r="AR133" s="182"/>
      <c r="AS133" s="182"/>
      <c r="AT133" s="182"/>
      <c r="AU133" s="182"/>
      <c r="AV133" s="182"/>
      <c r="AW133" s="182"/>
      <c r="AX133" s="182"/>
      <c r="AY133" s="182"/>
      <c r="AZ133" s="182"/>
      <c r="BA133" s="56"/>
    </row>
    <row r="134" spans="2:53" ht="12.75" customHeight="1" hidden="1">
      <c r="B134" s="67" t="s">
        <v>1106</v>
      </c>
      <c r="C134" s="179"/>
      <c r="D134" s="69">
        <f t="shared" si="49"/>
        <v>0</v>
      </c>
      <c r="E134" s="70">
        <f t="shared" si="50"/>
        <v>0</v>
      </c>
      <c r="F134" s="182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  <c r="AG134" s="182"/>
      <c r="AH134" s="182"/>
      <c r="AI134" s="182"/>
      <c r="AJ134" s="182"/>
      <c r="AK134" s="182"/>
      <c r="AL134" s="182"/>
      <c r="AM134" s="182"/>
      <c r="AN134" s="182"/>
      <c r="AO134" s="182"/>
      <c r="AP134" s="182"/>
      <c r="AQ134" s="182"/>
      <c r="AR134" s="182"/>
      <c r="AS134" s="182"/>
      <c r="AT134" s="182"/>
      <c r="AU134" s="182"/>
      <c r="AV134" s="182"/>
      <c r="AW134" s="182"/>
      <c r="AX134" s="182"/>
      <c r="AY134" s="182"/>
      <c r="AZ134" s="182"/>
      <c r="BA134" s="56"/>
    </row>
    <row r="135" spans="2:53" ht="12.75" customHeight="1" hidden="1">
      <c r="B135" s="75" t="s">
        <v>1107</v>
      </c>
      <c r="C135" s="179"/>
      <c r="D135" s="69">
        <f t="shared" si="49"/>
        <v>0</v>
      </c>
      <c r="E135" s="70">
        <f t="shared" si="50"/>
        <v>0</v>
      </c>
      <c r="F135" s="182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  <c r="AG135" s="182"/>
      <c r="AH135" s="182"/>
      <c r="AI135" s="182"/>
      <c r="AJ135" s="182"/>
      <c r="AK135" s="182"/>
      <c r="AL135" s="182"/>
      <c r="AM135" s="182"/>
      <c r="AN135" s="182"/>
      <c r="AO135" s="182"/>
      <c r="AP135" s="182"/>
      <c r="AQ135" s="182"/>
      <c r="AR135" s="182"/>
      <c r="AS135" s="182"/>
      <c r="AT135" s="182"/>
      <c r="AU135" s="182"/>
      <c r="AV135" s="182"/>
      <c r="AW135" s="182"/>
      <c r="AX135" s="182"/>
      <c r="AY135" s="182"/>
      <c r="AZ135" s="182"/>
      <c r="BA135" s="56"/>
    </row>
    <row r="136" spans="2:53" ht="12.75" customHeight="1" hidden="1">
      <c r="B136" s="67" t="s">
        <v>1108</v>
      </c>
      <c r="C136" s="179"/>
      <c r="D136" s="69">
        <f t="shared" si="49"/>
        <v>0</v>
      </c>
      <c r="E136" s="70">
        <f t="shared" si="50"/>
        <v>0</v>
      </c>
      <c r="F136" s="182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  <c r="AG136" s="182"/>
      <c r="AH136" s="182"/>
      <c r="AI136" s="182"/>
      <c r="AJ136" s="182"/>
      <c r="AK136" s="182"/>
      <c r="AL136" s="182"/>
      <c r="AM136" s="182"/>
      <c r="AN136" s="182"/>
      <c r="AO136" s="182"/>
      <c r="AP136" s="182"/>
      <c r="AQ136" s="182"/>
      <c r="AR136" s="182"/>
      <c r="AS136" s="182"/>
      <c r="AT136" s="182"/>
      <c r="AU136" s="182"/>
      <c r="AV136" s="182"/>
      <c r="AW136" s="182"/>
      <c r="AX136" s="182"/>
      <c r="AY136" s="182"/>
      <c r="AZ136" s="182"/>
      <c r="BA136" s="56"/>
    </row>
    <row r="137" spans="2:53" ht="12.75" customHeight="1" hidden="1">
      <c r="B137" s="75" t="s">
        <v>1109</v>
      </c>
      <c r="C137" s="179"/>
      <c r="D137" s="69">
        <f t="shared" si="49"/>
        <v>0</v>
      </c>
      <c r="E137" s="70">
        <f t="shared" si="50"/>
        <v>0</v>
      </c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  <c r="AG137" s="182"/>
      <c r="AH137" s="182"/>
      <c r="AI137" s="182"/>
      <c r="AJ137" s="182"/>
      <c r="AK137" s="182"/>
      <c r="AL137" s="182"/>
      <c r="AM137" s="182"/>
      <c r="AN137" s="182"/>
      <c r="AO137" s="182"/>
      <c r="AP137" s="182"/>
      <c r="AQ137" s="182"/>
      <c r="AR137" s="182"/>
      <c r="AS137" s="182"/>
      <c r="AT137" s="182"/>
      <c r="AU137" s="182"/>
      <c r="AV137" s="182"/>
      <c r="AW137" s="182"/>
      <c r="AX137" s="182"/>
      <c r="AY137" s="182"/>
      <c r="AZ137" s="182"/>
      <c r="BA137" s="56"/>
    </row>
    <row r="138" spans="2:53" ht="12.75" customHeight="1" hidden="1" thickBot="1">
      <c r="B138" s="98" t="s">
        <v>1110</v>
      </c>
      <c r="C138" s="180"/>
      <c r="D138" s="69">
        <f t="shared" si="49"/>
        <v>0</v>
      </c>
      <c r="E138" s="70">
        <f t="shared" si="50"/>
        <v>0</v>
      </c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56"/>
    </row>
    <row r="139" spans="2:53" ht="12.75" customHeight="1" thickBot="1">
      <c r="B139" s="100"/>
      <c r="C139" s="177" t="s">
        <v>673</v>
      </c>
      <c r="D139" s="85">
        <f>SUM(D132:D138)</f>
        <v>0</v>
      </c>
      <c r="E139" s="10"/>
      <c r="F139" s="101">
        <f aca="true" t="shared" si="51" ref="F139:S139">SUM(F132:F138)</f>
        <v>0</v>
      </c>
      <c r="G139" s="101">
        <f t="shared" si="51"/>
        <v>0</v>
      </c>
      <c r="H139" s="101">
        <f t="shared" si="51"/>
        <v>0</v>
      </c>
      <c r="I139" s="101">
        <f t="shared" si="51"/>
        <v>0</v>
      </c>
      <c r="J139" s="101">
        <f t="shared" si="51"/>
        <v>0</v>
      </c>
      <c r="K139" s="101">
        <f t="shared" si="51"/>
        <v>0</v>
      </c>
      <c r="L139" s="101">
        <f t="shared" si="51"/>
        <v>0</v>
      </c>
      <c r="M139" s="101">
        <f t="shared" si="51"/>
        <v>0</v>
      </c>
      <c r="N139" s="101">
        <f t="shared" si="51"/>
        <v>0</v>
      </c>
      <c r="O139" s="101">
        <f t="shared" si="51"/>
        <v>0</v>
      </c>
      <c r="P139" s="101">
        <f t="shared" si="51"/>
        <v>0</v>
      </c>
      <c r="Q139" s="101">
        <f t="shared" si="51"/>
        <v>0</v>
      </c>
      <c r="R139" s="101">
        <f t="shared" si="51"/>
        <v>0</v>
      </c>
      <c r="S139" s="101">
        <f t="shared" si="51"/>
        <v>0</v>
      </c>
      <c r="T139" s="101">
        <f aca="true" t="shared" si="52" ref="T139:AZ139">SUM(T132:T138)</f>
        <v>0</v>
      </c>
      <c r="U139" s="101">
        <f t="shared" si="52"/>
        <v>0</v>
      </c>
      <c r="V139" s="101">
        <f t="shared" si="52"/>
        <v>0</v>
      </c>
      <c r="W139" s="101">
        <f t="shared" si="52"/>
        <v>0</v>
      </c>
      <c r="X139" s="101">
        <f t="shared" si="52"/>
        <v>0</v>
      </c>
      <c r="Y139" s="101">
        <f t="shared" si="52"/>
        <v>0</v>
      </c>
      <c r="Z139" s="101">
        <f t="shared" si="52"/>
        <v>0</v>
      </c>
      <c r="AA139" s="101">
        <f t="shared" si="52"/>
        <v>0</v>
      </c>
      <c r="AB139" s="101">
        <f t="shared" si="52"/>
        <v>0</v>
      </c>
      <c r="AC139" s="101">
        <f t="shared" si="52"/>
        <v>0</v>
      </c>
      <c r="AD139" s="101">
        <f t="shared" si="52"/>
        <v>0</v>
      </c>
      <c r="AE139" s="101">
        <f t="shared" si="52"/>
        <v>0</v>
      </c>
      <c r="AF139" s="101">
        <f t="shared" si="52"/>
        <v>0</v>
      </c>
      <c r="AG139" s="101">
        <f t="shared" si="52"/>
        <v>0</v>
      </c>
      <c r="AH139" s="101">
        <f t="shared" si="52"/>
        <v>0</v>
      </c>
      <c r="AI139" s="101">
        <f t="shared" si="52"/>
        <v>0</v>
      </c>
      <c r="AJ139" s="101">
        <f t="shared" si="52"/>
        <v>0</v>
      </c>
      <c r="AK139" s="101">
        <f>SUM(AK132:AK138)</f>
        <v>0</v>
      </c>
      <c r="AL139" s="101">
        <f t="shared" si="52"/>
        <v>0</v>
      </c>
      <c r="AM139" s="101">
        <f t="shared" si="52"/>
        <v>0</v>
      </c>
      <c r="AN139" s="101">
        <f t="shared" si="52"/>
        <v>0</v>
      </c>
      <c r="AO139" s="101">
        <f t="shared" si="52"/>
        <v>0</v>
      </c>
      <c r="AP139" s="101">
        <f t="shared" si="52"/>
        <v>0</v>
      </c>
      <c r="AQ139" s="101">
        <f t="shared" si="52"/>
        <v>0</v>
      </c>
      <c r="AR139" s="101">
        <f t="shared" si="52"/>
        <v>0</v>
      </c>
      <c r="AS139" s="101">
        <f t="shared" si="52"/>
        <v>0</v>
      </c>
      <c r="AT139" s="101">
        <f t="shared" si="52"/>
        <v>0</v>
      </c>
      <c r="AU139" s="101">
        <f t="shared" si="52"/>
        <v>0</v>
      </c>
      <c r="AV139" s="101">
        <f t="shared" si="52"/>
        <v>0</v>
      </c>
      <c r="AW139" s="101">
        <f t="shared" si="52"/>
        <v>0</v>
      </c>
      <c r="AX139" s="101">
        <f t="shared" si="52"/>
        <v>0</v>
      </c>
      <c r="AY139" s="101">
        <f t="shared" si="52"/>
        <v>0</v>
      </c>
      <c r="AZ139" s="101">
        <f t="shared" si="52"/>
        <v>0</v>
      </c>
      <c r="BA139" s="56"/>
    </row>
    <row r="140" spans="2:53" ht="12.75" customHeight="1" thickBot="1">
      <c r="B140" s="48"/>
      <c r="C140" s="102"/>
      <c r="D140" s="102"/>
      <c r="E140" s="10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56"/>
    </row>
    <row r="141" spans="2:53" ht="18" customHeight="1" thickBot="1">
      <c r="B141" s="104"/>
      <c r="C141" s="105" t="s">
        <v>188</v>
      </c>
      <c r="D141" s="106">
        <f>SUM(F141:AZ141)</f>
        <v>6140</v>
      </c>
      <c r="E141" s="10"/>
      <c r="F141" s="106">
        <f aca="true" t="shared" si="53" ref="F141:S141">F130+F121+F97+F64+F139</f>
        <v>201</v>
      </c>
      <c r="G141" s="106">
        <f t="shared" si="53"/>
        <v>231</v>
      </c>
      <c r="H141" s="106">
        <f t="shared" si="53"/>
        <v>103</v>
      </c>
      <c r="I141" s="106">
        <f t="shared" si="53"/>
        <v>18</v>
      </c>
      <c r="J141" s="106">
        <f t="shared" si="53"/>
        <v>3</v>
      </c>
      <c r="K141" s="106">
        <f t="shared" si="53"/>
        <v>32</v>
      </c>
      <c r="L141" s="106">
        <f t="shared" si="53"/>
        <v>184</v>
      </c>
      <c r="M141" s="106">
        <f t="shared" si="53"/>
        <v>444</v>
      </c>
      <c r="N141" s="106">
        <f t="shared" si="53"/>
        <v>48</v>
      </c>
      <c r="O141" s="106">
        <f t="shared" si="53"/>
        <v>68</v>
      </c>
      <c r="P141" s="106">
        <f t="shared" si="53"/>
        <v>110</v>
      </c>
      <c r="Q141" s="106">
        <f t="shared" si="53"/>
        <v>369</v>
      </c>
      <c r="R141" s="106">
        <f t="shared" si="53"/>
        <v>563</v>
      </c>
      <c r="S141" s="106">
        <f t="shared" si="53"/>
        <v>222</v>
      </c>
      <c r="T141" s="106">
        <f aca="true" t="shared" si="54" ref="T141:AZ141">T130+T121+T97+T64+T139</f>
        <v>0</v>
      </c>
      <c r="U141" s="106">
        <f t="shared" si="54"/>
        <v>1</v>
      </c>
      <c r="V141" s="106">
        <f t="shared" si="54"/>
        <v>51</v>
      </c>
      <c r="W141" s="106">
        <f t="shared" si="54"/>
        <v>24</v>
      </c>
      <c r="X141" s="106">
        <f t="shared" si="54"/>
        <v>1</v>
      </c>
      <c r="Y141" s="106">
        <f t="shared" si="54"/>
        <v>10</v>
      </c>
      <c r="Z141" s="106">
        <f t="shared" si="54"/>
        <v>3</v>
      </c>
      <c r="AA141" s="106">
        <f t="shared" si="54"/>
        <v>0</v>
      </c>
      <c r="AB141" s="106">
        <f t="shared" si="54"/>
        <v>77</v>
      </c>
      <c r="AC141" s="106">
        <f t="shared" si="54"/>
        <v>0</v>
      </c>
      <c r="AD141" s="106">
        <f t="shared" si="54"/>
        <v>1</v>
      </c>
      <c r="AE141" s="106">
        <f t="shared" si="54"/>
        <v>0</v>
      </c>
      <c r="AF141" s="106">
        <f t="shared" si="54"/>
        <v>888</v>
      </c>
      <c r="AG141" s="106">
        <f t="shared" si="54"/>
        <v>98</v>
      </c>
      <c r="AH141" s="106">
        <f t="shared" si="54"/>
        <v>1297</v>
      </c>
      <c r="AI141" s="106">
        <f t="shared" si="54"/>
        <v>68</v>
      </c>
      <c r="AJ141" s="106">
        <f t="shared" si="54"/>
        <v>136</v>
      </c>
      <c r="AK141" s="106">
        <f>AK130+AK121+AK97+AK64+AK139</f>
        <v>71</v>
      </c>
      <c r="AL141" s="106">
        <f t="shared" si="54"/>
        <v>96</v>
      </c>
      <c r="AM141" s="106">
        <f t="shared" si="54"/>
        <v>2</v>
      </c>
      <c r="AN141" s="106">
        <f t="shared" si="54"/>
        <v>166</v>
      </c>
      <c r="AO141" s="106">
        <f t="shared" si="54"/>
        <v>10</v>
      </c>
      <c r="AP141" s="106">
        <f t="shared" si="54"/>
        <v>51</v>
      </c>
      <c r="AQ141" s="106">
        <f t="shared" si="54"/>
        <v>0</v>
      </c>
      <c r="AR141" s="106">
        <f t="shared" si="54"/>
        <v>137</v>
      </c>
      <c r="AS141" s="106">
        <f t="shared" si="54"/>
        <v>231</v>
      </c>
      <c r="AT141" s="106">
        <f t="shared" si="54"/>
        <v>100</v>
      </c>
      <c r="AU141" s="106">
        <f t="shared" si="54"/>
        <v>0</v>
      </c>
      <c r="AV141" s="106">
        <f t="shared" si="54"/>
        <v>0</v>
      </c>
      <c r="AW141" s="106">
        <f t="shared" si="54"/>
        <v>0</v>
      </c>
      <c r="AX141" s="106">
        <f t="shared" si="54"/>
        <v>0</v>
      </c>
      <c r="AY141" s="106">
        <f t="shared" si="54"/>
        <v>0</v>
      </c>
      <c r="AZ141" s="106">
        <f t="shared" si="54"/>
        <v>25</v>
      </c>
      <c r="BA141" s="56"/>
    </row>
    <row r="142" spans="2:53" ht="12.75" customHeight="1" thickBot="1">
      <c r="B142" s="48"/>
      <c r="C142" s="49"/>
      <c r="D142" s="49"/>
      <c r="E142" s="1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6"/>
    </row>
    <row r="143" spans="2:53" ht="18" customHeight="1" thickBot="1">
      <c r="B143" s="107"/>
      <c r="C143" s="108" t="s">
        <v>8</v>
      </c>
      <c r="D143" s="109"/>
      <c r="E143" s="10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56"/>
    </row>
    <row r="144" spans="2:53" ht="12.75" customHeight="1" thickBot="1">
      <c r="B144" s="93" t="s">
        <v>1111</v>
      </c>
      <c r="C144" s="94" t="s">
        <v>16</v>
      </c>
      <c r="D144" s="109"/>
      <c r="E144" s="10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56"/>
    </row>
    <row r="145" spans="2:53" ht="12.75" customHeight="1">
      <c r="B145" s="110" t="s">
        <v>189</v>
      </c>
      <c r="C145" s="111" t="s">
        <v>190</v>
      </c>
      <c r="D145" s="64">
        <f aca="true" t="shared" si="55" ref="D145:D153">SUM(F145:AZ145)</f>
        <v>3</v>
      </c>
      <c r="E145" s="65">
        <f aca="true" t="shared" si="56" ref="E145:E152">COUNT(F145:AZ145)</f>
        <v>1</v>
      </c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>
        <v>3</v>
      </c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56"/>
    </row>
    <row r="146" spans="2:53" ht="12.75" customHeight="1">
      <c r="B146" s="112" t="s">
        <v>191</v>
      </c>
      <c r="C146" s="189" t="s">
        <v>192</v>
      </c>
      <c r="D146" s="69">
        <f t="shared" si="55"/>
        <v>5</v>
      </c>
      <c r="E146" s="70">
        <f t="shared" si="56"/>
        <v>2</v>
      </c>
      <c r="F146" s="74"/>
      <c r="G146" s="74"/>
      <c r="H146" s="74"/>
      <c r="I146" s="74"/>
      <c r="J146" s="74"/>
      <c r="K146" s="74"/>
      <c r="L146" s="74"/>
      <c r="M146" s="74">
        <v>3</v>
      </c>
      <c r="N146" s="74"/>
      <c r="O146" s="74"/>
      <c r="P146" s="74"/>
      <c r="Q146" s="74">
        <v>2</v>
      </c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56"/>
    </row>
    <row r="147" spans="2:53" ht="12.75" customHeight="1" hidden="1">
      <c r="B147" s="206" t="s">
        <v>193</v>
      </c>
      <c r="C147" s="190"/>
      <c r="D147" s="69">
        <f t="shared" si="55"/>
        <v>0</v>
      </c>
      <c r="E147" s="70">
        <f t="shared" si="56"/>
        <v>0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56"/>
    </row>
    <row r="148" spans="2:53" ht="12.75" customHeight="1" hidden="1">
      <c r="B148" s="206" t="s">
        <v>194</v>
      </c>
      <c r="C148" s="190"/>
      <c r="D148" s="69">
        <f t="shared" si="55"/>
        <v>0</v>
      </c>
      <c r="E148" s="70">
        <f t="shared" si="56"/>
        <v>0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56"/>
    </row>
    <row r="149" spans="2:53" ht="12.75" customHeight="1" hidden="1">
      <c r="B149" s="206" t="s">
        <v>195</v>
      </c>
      <c r="C149" s="213"/>
      <c r="D149" s="69">
        <f t="shared" si="55"/>
        <v>0</v>
      </c>
      <c r="E149" s="70">
        <f t="shared" si="56"/>
        <v>0</v>
      </c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56"/>
    </row>
    <row r="150" spans="2:53" ht="12.75" customHeight="1" hidden="1">
      <c r="B150" s="206" t="s">
        <v>1189</v>
      </c>
      <c r="C150" s="213"/>
      <c r="D150" s="69">
        <f t="shared" si="55"/>
        <v>0</v>
      </c>
      <c r="E150" s="70">
        <f t="shared" si="56"/>
        <v>0</v>
      </c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56"/>
    </row>
    <row r="151" spans="2:53" ht="12.75" customHeight="1" hidden="1">
      <c r="B151" s="206" t="s">
        <v>1190</v>
      </c>
      <c r="C151" s="213"/>
      <c r="D151" s="69">
        <f t="shared" si="55"/>
        <v>0</v>
      </c>
      <c r="E151" s="70">
        <f t="shared" si="56"/>
        <v>0</v>
      </c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56"/>
    </row>
    <row r="152" spans="2:53" ht="12.75" customHeight="1" thickBot="1">
      <c r="B152" s="207"/>
      <c r="C152" s="191" t="s">
        <v>16</v>
      </c>
      <c r="D152" s="69">
        <f t="shared" si="55"/>
        <v>0</v>
      </c>
      <c r="E152" s="81">
        <f t="shared" si="56"/>
        <v>0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114"/>
      <c r="AP152" s="114"/>
      <c r="AQ152" s="114"/>
      <c r="AR152" s="114"/>
      <c r="AS152" s="114"/>
      <c r="AT152" s="114"/>
      <c r="AU152" s="114"/>
      <c r="AV152" s="114"/>
      <c r="AW152" s="114"/>
      <c r="AX152" s="114"/>
      <c r="AY152" s="114"/>
      <c r="AZ152" s="114"/>
      <c r="BA152" s="56"/>
    </row>
    <row r="153" spans="2:53" ht="12.75" customHeight="1" thickBot="1">
      <c r="B153" s="115"/>
      <c r="C153" s="188" t="s">
        <v>90</v>
      </c>
      <c r="D153" s="85">
        <f t="shared" si="55"/>
        <v>8</v>
      </c>
      <c r="E153" s="86"/>
      <c r="F153" s="87">
        <f aca="true" t="shared" si="57" ref="F153:S153">SUM(F145:F152)</f>
        <v>0</v>
      </c>
      <c r="G153" s="87">
        <f t="shared" si="57"/>
        <v>0</v>
      </c>
      <c r="H153" s="87">
        <f t="shared" si="57"/>
        <v>0</v>
      </c>
      <c r="I153" s="87">
        <f t="shared" si="57"/>
        <v>0</v>
      </c>
      <c r="J153" s="87">
        <f t="shared" si="57"/>
        <v>0</v>
      </c>
      <c r="K153" s="87">
        <f t="shared" si="57"/>
        <v>0</v>
      </c>
      <c r="L153" s="87">
        <f t="shared" si="57"/>
        <v>0</v>
      </c>
      <c r="M153" s="87">
        <f t="shared" si="57"/>
        <v>3</v>
      </c>
      <c r="N153" s="87">
        <f t="shared" si="57"/>
        <v>0</v>
      </c>
      <c r="O153" s="87">
        <f t="shared" si="57"/>
        <v>0</v>
      </c>
      <c r="P153" s="87">
        <f t="shared" si="57"/>
        <v>0</v>
      </c>
      <c r="Q153" s="87">
        <f t="shared" si="57"/>
        <v>2</v>
      </c>
      <c r="R153" s="87">
        <f t="shared" si="57"/>
        <v>0</v>
      </c>
      <c r="S153" s="87">
        <f t="shared" si="57"/>
        <v>0</v>
      </c>
      <c r="T153" s="87">
        <f aca="true" t="shared" si="58" ref="T153:AZ153">SUM(T145:T152)</f>
        <v>0</v>
      </c>
      <c r="U153" s="87">
        <f t="shared" si="58"/>
        <v>0</v>
      </c>
      <c r="V153" s="87">
        <f t="shared" si="58"/>
        <v>0</v>
      </c>
      <c r="W153" s="87">
        <f t="shared" si="58"/>
        <v>0</v>
      </c>
      <c r="X153" s="87">
        <f t="shared" si="58"/>
        <v>0</v>
      </c>
      <c r="Y153" s="87">
        <f t="shared" si="58"/>
        <v>0</v>
      </c>
      <c r="Z153" s="87">
        <f t="shared" si="58"/>
        <v>0</v>
      </c>
      <c r="AA153" s="87">
        <f t="shared" si="58"/>
        <v>0</v>
      </c>
      <c r="AB153" s="87">
        <f t="shared" si="58"/>
        <v>0</v>
      </c>
      <c r="AC153" s="87">
        <f t="shared" si="58"/>
        <v>0</v>
      </c>
      <c r="AD153" s="87">
        <f t="shared" si="58"/>
        <v>0</v>
      </c>
      <c r="AE153" s="87">
        <f t="shared" si="58"/>
        <v>0</v>
      </c>
      <c r="AF153" s="87">
        <f t="shared" si="58"/>
        <v>0</v>
      </c>
      <c r="AG153" s="87">
        <f t="shared" si="58"/>
        <v>0</v>
      </c>
      <c r="AH153" s="87">
        <f t="shared" si="58"/>
        <v>3</v>
      </c>
      <c r="AI153" s="87">
        <f t="shared" si="58"/>
        <v>0</v>
      </c>
      <c r="AJ153" s="87">
        <f t="shared" si="58"/>
        <v>0</v>
      </c>
      <c r="AK153" s="87">
        <f>SUM(AK145:AK152)</f>
        <v>0</v>
      </c>
      <c r="AL153" s="87">
        <f t="shared" si="58"/>
        <v>0</v>
      </c>
      <c r="AM153" s="87">
        <f t="shared" si="58"/>
        <v>0</v>
      </c>
      <c r="AN153" s="87">
        <f t="shared" si="58"/>
        <v>0</v>
      </c>
      <c r="AO153" s="87">
        <f t="shared" si="58"/>
        <v>0</v>
      </c>
      <c r="AP153" s="87">
        <f t="shared" si="58"/>
        <v>0</v>
      </c>
      <c r="AQ153" s="87">
        <f t="shared" si="58"/>
        <v>0</v>
      </c>
      <c r="AR153" s="87">
        <f t="shared" si="58"/>
        <v>0</v>
      </c>
      <c r="AS153" s="87">
        <f t="shared" si="58"/>
        <v>0</v>
      </c>
      <c r="AT153" s="87">
        <f t="shared" si="58"/>
        <v>0</v>
      </c>
      <c r="AU153" s="87">
        <f t="shared" si="58"/>
        <v>0</v>
      </c>
      <c r="AV153" s="87">
        <f t="shared" si="58"/>
        <v>0</v>
      </c>
      <c r="AW153" s="87">
        <f t="shared" si="58"/>
        <v>0</v>
      </c>
      <c r="AX153" s="87">
        <f t="shared" si="58"/>
        <v>0</v>
      </c>
      <c r="AY153" s="87">
        <f t="shared" si="58"/>
        <v>0</v>
      </c>
      <c r="AZ153" s="87">
        <f t="shared" si="58"/>
        <v>0</v>
      </c>
      <c r="BA153" s="56"/>
    </row>
    <row r="154" spans="2:53" ht="12.75" customHeight="1" thickBot="1">
      <c r="B154" s="93" t="s">
        <v>1111</v>
      </c>
      <c r="C154" s="94" t="s">
        <v>91</v>
      </c>
      <c r="D154" s="109"/>
      <c r="E154" s="10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56"/>
    </row>
    <row r="155" spans="2:53" ht="12.75" customHeight="1">
      <c r="B155" s="62" t="s">
        <v>196</v>
      </c>
      <c r="C155" s="97" t="s">
        <v>197</v>
      </c>
      <c r="D155" s="64">
        <f aca="true" t="shared" si="59" ref="D155:D170">SUM(F155:AZ155)</f>
        <v>56</v>
      </c>
      <c r="E155" s="65">
        <f aca="true" t="shared" si="60" ref="E155:E169">COUNT(F155:AZ155)</f>
        <v>4</v>
      </c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>
        <v>1</v>
      </c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>
        <v>3</v>
      </c>
      <c r="AG155" s="91"/>
      <c r="AH155" s="91"/>
      <c r="AI155" s="91"/>
      <c r="AJ155" s="91"/>
      <c r="AK155" s="91"/>
      <c r="AL155" s="91"/>
      <c r="AM155" s="91"/>
      <c r="AN155" s="91"/>
      <c r="AO155" s="91"/>
      <c r="AP155" s="91">
        <v>50</v>
      </c>
      <c r="AQ155" s="91"/>
      <c r="AR155" s="91"/>
      <c r="AS155" s="91">
        <v>2</v>
      </c>
      <c r="AT155" s="91"/>
      <c r="AU155" s="91"/>
      <c r="AV155" s="91"/>
      <c r="AW155" s="91"/>
      <c r="AX155" s="91"/>
      <c r="AY155" s="91"/>
      <c r="AZ155" s="91"/>
      <c r="BA155" s="56"/>
    </row>
    <row r="156" spans="2:53" ht="12.75" customHeight="1">
      <c r="B156" s="67" t="s">
        <v>198</v>
      </c>
      <c r="C156" s="116" t="s">
        <v>199</v>
      </c>
      <c r="D156" s="69">
        <f t="shared" si="59"/>
        <v>28</v>
      </c>
      <c r="E156" s="70">
        <f t="shared" si="60"/>
        <v>8</v>
      </c>
      <c r="F156" s="74">
        <v>1</v>
      </c>
      <c r="G156" s="74"/>
      <c r="H156" s="74"/>
      <c r="I156" s="74"/>
      <c r="J156" s="74"/>
      <c r="K156" s="74"/>
      <c r="L156" s="74">
        <v>4</v>
      </c>
      <c r="M156" s="74">
        <v>2</v>
      </c>
      <c r="N156" s="74"/>
      <c r="O156" s="74"/>
      <c r="P156" s="74"/>
      <c r="Q156" s="74"/>
      <c r="R156" s="74">
        <v>2</v>
      </c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>
        <v>5</v>
      </c>
      <c r="AI156" s="74"/>
      <c r="AJ156" s="74">
        <v>2</v>
      </c>
      <c r="AK156" s="74"/>
      <c r="AL156" s="74"/>
      <c r="AM156" s="74"/>
      <c r="AN156" s="74"/>
      <c r="AO156" s="74"/>
      <c r="AP156" s="74"/>
      <c r="AQ156" s="74"/>
      <c r="AR156" s="74">
        <v>2</v>
      </c>
      <c r="AS156" s="74">
        <v>10</v>
      </c>
      <c r="AT156" s="74"/>
      <c r="AU156" s="74"/>
      <c r="AV156" s="74"/>
      <c r="AW156" s="74"/>
      <c r="AX156" s="74"/>
      <c r="AY156" s="74"/>
      <c r="AZ156" s="74"/>
      <c r="BA156" s="56"/>
    </row>
    <row r="157" spans="2:53" ht="12.75" customHeight="1">
      <c r="B157" s="67" t="s">
        <v>200</v>
      </c>
      <c r="C157" s="116" t="s">
        <v>201</v>
      </c>
      <c r="D157" s="69">
        <f t="shared" si="59"/>
        <v>101</v>
      </c>
      <c r="E157" s="70">
        <f t="shared" si="60"/>
        <v>8</v>
      </c>
      <c r="F157" s="74"/>
      <c r="G157" s="74">
        <v>13</v>
      </c>
      <c r="H157" s="74"/>
      <c r="I157" s="74"/>
      <c r="J157" s="74"/>
      <c r="K157" s="74"/>
      <c r="L157" s="74">
        <v>2</v>
      </c>
      <c r="M157" s="74">
        <v>11</v>
      </c>
      <c r="N157" s="74"/>
      <c r="O157" s="74"/>
      <c r="P157" s="74"/>
      <c r="Q157" s="74"/>
      <c r="R157" s="74">
        <v>34</v>
      </c>
      <c r="S157" s="74">
        <v>2</v>
      </c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>
        <v>9</v>
      </c>
      <c r="AG157" s="74"/>
      <c r="AH157" s="74">
        <v>7</v>
      </c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>
        <v>23</v>
      </c>
      <c r="AT157" s="74"/>
      <c r="AU157" s="74"/>
      <c r="AV157" s="74"/>
      <c r="AW157" s="74"/>
      <c r="AX157" s="74"/>
      <c r="AY157" s="74"/>
      <c r="AZ157" s="74"/>
      <c r="BA157" s="56"/>
    </row>
    <row r="158" spans="2:53" ht="12.75" customHeight="1">
      <c r="B158" s="67" t="s">
        <v>202</v>
      </c>
      <c r="C158" s="116" t="s">
        <v>203</v>
      </c>
      <c r="D158" s="69">
        <f t="shared" si="59"/>
        <v>84</v>
      </c>
      <c r="E158" s="70">
        <f t="shared" si="60"/>
        <v>12</v>
      </c>
      <c r="F158" s="74">
        <v>2</v>
      </c>
      <c r="G158" s="74"/>
      <c r="H158" s="74"/>
      <c r="I158" s="74"/>
      <c r="J158" s="74"/>
      <c r="K158" s="74"/>
      <c r="L158" s="74"/>
      <c r="M158" s="74"/>
      <c r="N158" s="74">
        <v>3</v>
      </c>
      <c r="O158" s="74"/>
      <c r="P158" s="74"/>
      <c r="Q158" s="74">
        <v>8</v>
      </c>
      <c r="R158" s="74">
        <v>5</v>
      </c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>
        <v>20</v>
      </c>
      <c r="AG158" s="74">
        <v>2</v>
      </c>
      <c r="AH158" s="74">
        <v>14</v>
      </c>
      <c r="AI158" s="74"/>
      <c r="AJ158" s="74">
        <v>5</v>
      </c>
      <c r="AK158" s="74"/>
      <c r="AL158" s="74"/>
      <c r="AM158" s="74"/>
      <c r="AN158" s="74"/>
      <c r="AO158" s="74"/>
      <c r="AP158" s="74">
        <v>4</v>
      </c>
      <c r="AQ158" s="74"/>
      <c r="AR158" s="74">
        <v>1</v>
      </c>
      <c r="AS158" s="74">
        <v>18</v>
      </c>
      <c r="AT158" s="74">
        <v>2</v>
      </c>
      <c r="AU158" s="74"/>
      <c r="AV158" s="74"/>
      <c r="AW158" s="74"/>
      <c r="AX158" s="74"/>
      <c r="AY158" s="74"/>
      <c r="AZ158" s="74"/>
      <c r="BA158" s="56"/>
    </row>
    <row r="159" spans="2:53" ht="12.75" customHeight="1">
      <c r="B159" s="67" t="s">
        <v>204</v>
      </c>
      <c r="C159" s="116" t="s">
        <v>205</v>
      </c>
      <c r="D159" s="69">
        <f t="shared" si="59"/>
        <v>48</v>
      </c>
      <c r="E159" s="70">
        <f t="shared" si="60"/>
        <v>6</v>
      </c>
      <c r="F159" s="74"/>
      <c r="G159" s="74"/>
      <c r="H159" s="74"/>
      <c r="I159" s="74"/>
      <c r="J159" s="74"/>
      <c r="K159" s="74"/>
      <c r="L159" s="74">
        <v>2</v>
      </c>
      <c r="M159" s="74">
        <v>2</v>
      </c>
      <c r="N159" s="74"/>
      <c r="O159" s="74"/>
      <c r="P159" s="74"/>
      <c r="Q159" s="74"/>
      <c r="R159" s="74">
        <v>4</v>
      </c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>
        <v>3</v>
      </c>
      <c r="AG159" s="74"/>
      <c r="AH159" s="74">
        <v>6</v>
      </c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>
        <v>31</v>
      </c>
      <c r="AT159" s="74"/>
      <c r="AU159" s="74"/>
      <c r="AV159" s="74"/>
      <c r="AW159" s="74"/>
      <c r="AX159" s="74"/>
      <c r="AY159" s="74"/>
      <c r="AZ159" s="74"/>
      <c r="BA159" s="56"/>
    </row>
    <row r="160" spans="2:53" ht="12.75" customHeight="1">
      <c r="B160" s="67" t="s">
        <v>206</v>
      </c>
      <c r="C160" s="116" t="s">
        <v>207</v>
      </c>
      <c r="D160" s="69">
        <f t="shared" si="59"/>
        <v>8</v>
      </c>
      <c r="E160" s="70">
        <f t="shared" si="60"/>
        <v>2</v>
      </c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>
        <v>1</v>
      </c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>
        <v>7</v>
      </c>
      <c r="AT160" s="74"/>
      <c r="AU160" s="74"/>
      <c r="AV160" s="74"/>
      <c r="AW160" s="74"/>
      <c r="AX160" s="74"/>
      <c r="AY160" s="74"/>
      <c r="AZ160" s="74"/>
      <c r="BA160" s="56"/>
    </row>
    <row r="161" spans="2:53" ht="12.75" customHeight="1">
      <c r="B161" s="67" t="s">
        <v>208</v>
      </c>
      <c r="C161" s="116" t="s">
        <v>209</v>
      </c>
      <c r="D161" s="69">
        <f t="shared" si="59"/>
        <v>2</v>
      </c>
      <c r="E161" s="70">
        <f t="shared" si="60"/>
        <v>1</v>
      </c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>
        <v>2</v>
      </c>
      <c r="AT161" s="74"/>
      <c r="AU161" s="74"/>
      <c r="AV161" s="74"/>
      <c r="AW161" s="74"/>
      <c r="AX161" s="74"/>
      <c r="AY161" s="74"/>
      <c r="AZ161" s="74"/>
      <c r="BA161" s="56"/>
    </row>
    <row r="162" spans="2:53" ht="12.75" customHeight="1">
      <c r="B162" s="67" t="s">
        <v>210</v>
      </c>
      <c r="C162" s="116" t="s">
        <v>211</v>
      </c>
      <c r="D162" s="69">
        <f t="shared" si="59"/>
        <v>4</v>
      </c>
      <c r="E162" s="70">
        <f t="shared" si="60"/>
        <v>2</v>
      </c>
      <c r="F162" s="74">
        <v>2</v>
      </c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>
        <v>2</v>
      </c>
      <c r="AT162" s="74"/>
      <c r="AU162" s="74"/>
      <c r="AV162" s="74"/>
      <c r="AW162" s="74"/>
      <c r="AX162" s="74"/>
      <c r="AY162" s="74"/>
      <c r="AZ162" s="74"/>
      <c r="BA162" s="56"/>
    </row>
    <row r="163" spans="2:53" ht="12.75" customHeight="1">
      <c r="B163" s="75" t="s">
        <v>212</v>
      </c>
      <c r="C163" s="118" t="s">
        <v>1145</v>
      </c>
      <c r="D163" s="69">
        <f t="shared" si="59"/>
        <v>3</v>
      </c>
      <c r="E163" s="70">
        <f t="shared" si="60"/>
        <v>2</v>
      </c>
      <c r="F163" s="74">
        <v>2</v>
      </c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>
        <v>1</v>
      </c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56"/>
    </row>
    <row r="164" spans="2:53" ht="12.75" customHeight="1" hidden="1">
      <c r="B164" s="67" t="s">
        <v>213</v>
      </c>
      <c r="C164" s="118"/>
      <c r="D164" s="69">
        <f t="shared" si="59"/>
        <v>0</v>
      </c>
      <c r="E164" s="70">
        <f t="shared" si="60"/>
        <v>0</v>
      </c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56"/>
    </row>
    <row r="165" spans="2:53" ht="12.75" customHeight="1" hidden="1">
      <c r="B165" s="75" t="s">
        <v>214</v>
      </c>
      <c r="C165" s="118"/>
      <c r="D165" s="69">
        <f t="shared" si="59"/>
        <v>0</v>
      </c>
      <c r="E165" s="70">
        <f t="shared" si="60"/>
        <v>0</v>
      </c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56"/>
    </row>
    <row r="166" spans="2:53" ht="12.75" customHeight="1" hidden="1">
      <c r="B166" s="67" t="s">
        <v>1143</v>
      </c>
      <c r="C166" s="118"/>
      <c r="D166" s="69">
        <f t="shared" si="59"/>
        <v>0</v>
      </c>
      <c r="E166" s="70">
        <f t="shared" si="60"/>
        <v>0</v>
      </c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56"/>
    </row>
    <row r="167" spans="2:53" ht="12.75" customHeight="1" hidden="1">
      <c r="B167" s="75" t="s">
        <v>1144</v>
      </c>
      <c r="C167" s="118"/>
      <c r="D167" s="69">
        <f t="shared" si="59"/>
        <v>0</v>
      </c>
      <c r="E167" s="70">
        <f t="shared" si="60"/>
        <v>0</v>
      </c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56"/>
    </row>
    <row r="168" spans="2:53" ht="12.75" customHeight="1" hidden="1">
      <c r="B168" s="67" t="s">
        <v>1191</v>
      </c>
      <c r="C168" s="118"/>
      <c r="D168" s="69">
        <f t="shared" si="59"/>
        <v>0</v>
      </c>
      <c r="E168" s="70">
        <f t="shared" si="60"/>
        <v>0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56"/>
    </row>
    <row r="169" spans="2:53" ht="12.75" customHeight="1" thickBot="1">
      <c r="B169" s="78"/>
      <c r="C169" s="192" t="s">
        <v>91</v>
      </c>
      <c r="D169" s="99">
        <f t="shared" si="59"/>
        <v>0</v>
      </c>
      <c r="E169" s="81">
        <f t="shared" si="60"/>
        <v>0</v>
      </c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114"/>
      <c r="AJ169" s="114"/>
      <c r="AK169" s="114"/>
      <c r="AL169" s="114"/>
      <c r="AM169" s="114"/>
      <c r="AN169" s="114"/>
      <c r="AO169" s="114"/>
      <c r="AP169" s="114"/>
      <c r="AQ169" s="114"/>
      <c r="AR169" s="114"/>
      <c r="AS169" s="114"/>
      <c r="AT169" s="114"/>
      <c r="AU169" s="114"/>
      <c r="AV169" s="114"/>
      <c r="AW169" s="114"/>
      <c r="AX169" s="114"/>
      <c r="AY169" s="114"/>
      <c r="AZ169" s="114"/>
      <c r="BA169" s="56"/>
    </row>
    <row r="170" spans="2:53" ht="12.75" customHeight="1" thickBot="1">
      <c r="B170" s="117"/>
      <c r="C170" s="172" t="s">
        <v>146</v>
      </c>
      <c r="D170" s="85">
        <f t="shared" si="59"/>
        <v>334</v>
      </c>
      <c r="E170" s="86"/>
      <c r="F170" s="87">
        <f aca="true" t="shared" si="61" ref="F170:S170">SUM(F155:F169)</f>
        <v>7</v>
      </c>
      <c r="G170" s="87">
        <f t="shared" si="61"/>
        <v>13</v>
      </c>
      <c r="H170" s="87">
        <f t="shared" si="61"/>
        <v>0</v>
      </c>
      <c r="I170" s="87">
        <f t="shared" si="61"/>
        <v>0</v>
      </c>
      <c r="J170" s="87">
        <f t="shared" si="61"/>
        <v>0</v>
      </c>
      <c r="K170" s="87">
        <f t="shared" si="61"/>
        <v>0</v>
      </c>
      <c r="L170" s="87">
        <f t="shared" si="61"/>
        <v>8</v>
      </c>
      <c r="M170" s="87">
        <f t="shared" si="61"/>
        <v>15</v>
      </c>
      <c r="N170" s="87">
        <f t="shared" si="61"/>
        <v>3</v>
      </c>
      <c r="O170" s="87">
        <f t="shared" si="61"/>
        <v>0</v>
      </c>
      <c r="P170" s="87">
        <f t="shared" si="61"/>
        <v>0</v>
      </c>
      <c r="Q170" s="87">
        <f t="shared" si="61"/>
        <v>8</v>
      </c>
      <c r="R170" s="87">
        <f t="shared" si="61"/>
        <v>46</v>
      </c>
      <c r="S170" s="87">
        <f t="shared" si="61"/>
        <v>2</v>
      </c>
      <c r="T170" s="87">
        <f aca="true" t="shared" si="62" ref="T170:AZ170">SUM(T155:T169)</f>
        <v>0</v>
      </c>
      <c r="U170" s="87">
        <f t="shared" si="62"/>
        <v>1</v>
      </c>
      <c r="V170" s="87">
        <f t="shared" si="62"/>
        <v>0</v>
      </c>
      <c r="W170" s="87">
        <f t="shared" si="62"/>
        <v>0</v>
      </c>
      <c r="X170" s="87">
        <f t="shared" si="62"/>
        <v>0</v>
      </c>
      <c r="Y170" s="87">
        <f t="shared" si="62"/>
        <v>0</v>
      </c>
      <c r="Z170" s="87">
        <f t="shared" si="62"/>
        <v>0</v>
      </c>
      <c r="AA170" s="87">
        <f t="shared" si="62"/>
        <v>0</v>
      </c>
      <c r="AB170" s="87">
        <f t="shared" si="62"/>
        <v>1</v>
      </c>
      <c r="AC170" s="87">
        <f t="shared" si="62"/>
        <v>0</v>
      </c>
      <c r="AD170" s="87">
        <f t="shared" si="62"/>
        <v>0</v>
      </c>
      <c r="AE170" s="87">
        <f t="shared" si="62"/>
        <v>0</v>
      </c>
      <c r="AF170" s="87">
        <f t="shared" si="62"/>
        <v>35</v>
      </c>
      <c r="AG170" s="87">
        <f t="shared" si="62"/>
        <v>2</v>
      </c>
      <c r="AH170" s="87">
        <f t="shared" si="62"/>
        <v>32</v>
      </c>
      <c r="AI170" s="87">
        <f t="shared" si="62"/>
        <v>0</v>
      </c>
      <c r="AJ170" s="87">
        <f t="shared" si="62"/>
        <v>7</v>
      </c>
      <c r="AK170" s="87">
        <f>SUM(AK155:AK169)</f>
        <v>0</v>
      </c>
      <c r="AL170" s="87">
        <f t="shared" si="62"/>
        <v>0</v>
      </c>
      <c r="AM170" s="87">
        <f t="shared" si="62"/>
        <v>0</v>
      </c>
      <c r="AN170" s="87">
        <f t="shared" si="62"/>
        <v>0</v>
      </c>
      <c r="AO170" s="87">
        <f t="shared" si="62"/>
        <v>0</v>
      </c>
      <c r="AP170" s="87">
        <f t="shared" si="62"/>
        <v>54</v>
      </c>
      <c r="AQ170" s="87">
        <f t="shared" si="62"/>
        <v>0</v>
      </c>
      <c r="AR170" s="87">
        <f t="shared" si="62"/>
        <v>3</v>
      </c>
      <c r="AS170" s="87">
        <f t="shared" si="62"/>
        <v>95</v>
      </c>
      <c r="AT170" s="87">
        <f t="shared" si="62"/>
        <v>2</v>
      </c>
      <c r="AU170" s="87">
        <f t="shared" si="62"/>
        <v>0</v>
      </c>
      <c r="AV170" s="87">
        <f t="shared" si="62"/>
        <v>0</v>
      </c>
      <c r="AW170" s="87">
        <f t="shared" si="62"/>
        <v>0</v>
      </c>
      <c r="AX170" s="87">
        <f t="shared" si="62"/>
        <v>0</v>
      </c>
      <c r="AY170" s="87">
        <f t="shared" si="62"/>
        <v>0</v>
      </c>
      <c r="AZ170" s="87">
        <f t="shared" si="62"/>
        <v>0</v>
      </c>
      <c r="BA170" s="56"/>
    </row>
    <row r="171" spans="2:53" ht="12.75" customHeight="1" thickBot="1">
      <c r="B171" s="93" t="s">
        <v>1111</v>
      </c>
      <c r="C171" s="94" t="s">
        <v>147</v>
      </c>
      <c r="D171" s="109"/>
      <c r="E171" s="10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56"/>
    </row>
    <row r="172" spans="2:53" ht="12.75" customHeight="1">
      <c r="B172" s="62" t="s">
        <v>215</v>
      </c>
      <c r="C172" s="97" t="s">
        <v>216</v>
      </c>
      <c r="D172" s="69">
        <f aca="true" t="shared" si="63" ref="D172:D203">SUM(F172:AZ172)</f>
        <v>66</v>
      </c>
      <c r="E172" s="65">
        <f aca="true" t="shared" si="64" ref="E172:E219">COUNT(F172:AZ172)</f>
        <v>8</v>
      </c>
      <c r="F172" s="91">
        <v>1</v>
      </c>
      <c r="G172" s="91">
        <v>12</v>
      </c>
      <c r="H172" s="91"/>
      <c r="I172" s="91"/>
      <c r="J172" s="91"/>
      <c r="K172" s="91"/>
      <c r="L172" s="91">
        <v>8</v>
      </c>
      <c r="M172" s="91">
        <v>6</v>
      </c>
      <c r="N172" s="91"/>
      <c r="O172" s="91"/>
      <c r="P172" s="91"/>
      <c r="Q172" s="91"/>
      <c r="R172" s="91">
        <v>1</v>
      </c>
      <c r="S172" s="91">
        <v>16</v>
      </c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>
        <v>16</v>
      </c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>
        <v>6</v>
      </c>
      <c r="AU172" s="91"/>
      <c r="AV172" s="91"/>
      <c r="AW172" s="91"/>
      <c r="AX172" s="91"/>
      <c r="AY172" s="91"/>
      <c r="AZ172" s="91"/>
      <c r="BA172" s="56"/>
    </row>
    <row r="173" spans="2:53" ht="12.75" customHeight="1">
      <c r="B173" s="67" t="s">
        <v>217</v>
      </c>
      <c r="C173" s="116" t="s">
        <v>218</v>
      </c>
      <c r="D173" s="69">
        <f t="shared" si="63"/>
        <v>98</v>
      </c>
      <c r="E173" s="70">
        <f t="shared" si="64"/>
        <v>5</v>
      </c>
      <c r="F173" s="74">
        <v>1</v>
      </c>
      <c r="G173" s="74"/>
      <c r="H173" s="74"/>
      <c r="I173" s="74"/>
      <c r="J173" s="74"/>
      <c r="K173" s="74">
        <v>54</v>
      </c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>
        <v>16</v>
      </c>
      <c r="AC173" s="74"/>
      <c r="AD173" s="74"/>
      <c r="AE173" s="74"/>
      <c r="AF173" s="74"/>
      <c r="AG173" s="74"/>
      <c r="AH173" s="74">
        <v>2</v>
      </c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>
        <v>25</v>
      </c>
      <c r="AU173" s="74"/>
      <c r="AV173" s="74"/>
      <c r="AW173" s="74"/>
      <c r="AX173" s="74"/>
      <c r="AY173" s="74"/>
      <c r="AZ173" s="74"/>
      <c r="BA173" s="56"/>
    </row>
    <row r="174" spans="2:53" ht="12.75" customHeight="1">
      <c r="B174" s="67" t="s">
        <v>219</v>
      </c>
      <c r="C174" s="116" t="s">
        <v>220</v>
      </c>
      <c r="D174" s="69">
        <f t="shared" si="63"/>
        <v>7</v>
      </c>
      <c r="E174" s="70">
        <f t="shared" si="64"/>
        <v>3</v>
      </c>
      <c r="F174" s="74"/>
      <c r="G174" s="74">
        <v>1</v>
      </c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>
        <v>2</v>
      </c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>
        <v>4</v>
      </c>
      <c r="AU174" s="74"/>
      <c r="AV174" s="74"/>
      <c r="AW174" s="74"/>
      <c r="AX174" s="74"/>
      <c r="AY174" s="74"/>
      <c r="AZ174" s="74"/>
      <c r="BA174" s="56"/>
    </row>
    <row r="175" spans="2:53" ht="12.75" customHeight="1">
      <c r="B175" s="67" t="s">
        <v>221</v>
      </c>
      <c r="C175" s="116" t="s">
        <v>222</v>
      </c>
      <c r="D175" s="69">
        <f t="shared" si="63"/>
        <v>32</v>
      </c>
      <c r="E175" s="70">
        <f t="shared" si="64"/>
        <v>7</v>
      </c>
      <c r="F175" s="74"/>
      <c r="G175" s="74">
        <v>1</v>
      </c>
      <c r="H175" s="74"/>
      <c r="I175" s="74"/>
      <c r="J175" s="74"/>
      <c r="K175" s="74">
        <v>1</v>
      </c>
      <c r="L175" s="74">
        <v>2</v>
      </c>
      <c r="M175" s="74"/>
      <c r="N175" s="74"/>
      <c r="O175" s="74"/>
      <c r="P175" s="74">
        <v>4</v>
      </c>
      <c r="Q175" s="74"/>
      <c r="R175" s="74"/>
      <c r="S175" s="74">
        <v>6</v>
      </c>
      <c r="T175" s="74"/>
      <c r="U175" s="74"/>
      <c r="V175" s="74"/>
      <c r="W175" s="74"/>
      <c r="X175" s="74"/>
      <c r="Y175" s="74"/>
      <c r="Z175" s="74"/>
      <c r="AA175" s="74"/>
      <c r="AB175" s="74">
        <v>2</v>
      </c>
      <c r="AC175" s="74"/>
      <c r="AD175" s="74"/>
      <c r="AE175" s="74"/>
      <c r="AF175" s="74"/>
      <c r="AG175" s="74"/>
      <c r="AH175" s="74">
        <v>16</v>
      </c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56"/>
    </row>
    <row r="176" spans="2:53" ht="12.75" customHeight="1">
      <c r="B176" s="67" t="s">
        <v>223</v>
      </c>
      <c r="C176" s="116" t="s">
        <v>224</v>
      </c>
      <c r="D176" s="69">
        <f t="shared" si="63"/>
        <v>205</v>
      </c>
      <c r="E176" s="70">
        <f t="shared" si="64"/>
        <v>9</v>
      </c>
      <c r="F176" s="74"/>
      <c r="G176" s="74">
        <v>101</v>
      </c>
      <c r="H176" s="74"/>
      <c r="I176" s="74"/>
      <c r="J176" s="74"/>
      <c r="K176" s="74"/>
      <c r="L176" s="74">
        <v>25</v>
      </c>
      <c r="M176" s="74">
        <v>19</v>
      </c>
      <c r="N176" s="74"/>
      <c r="O176" s="74"/>
      <c r="P176" s="74"/>
      <c r="Q176" s="74"/>
      <c r="R176" s="74">
        <v>2</v>
      </c>
      <c r="S176" s="74">
        <v>16</v>
      </c>
      <c r="T176" s="74"/>
      <c r="U176" s="74"/>
      <c r="V176" s="74"/>
      <c r="W176" s="74"/>
      <c r="X176" s="74"/>
      <c r="Y176" s="74"/>
      <c r="Z176" s="74"/>
      <c r="AA176" s="74"/>
      <c r="AB176" s="74">
        <v>6</v>
      </c>
      <c r="AC176" s="74"/>
      <c r="AD176" s="74"/>
      <c r="AE176" s="74"/>
      <c r="AF176" s="74">
        <v>2</v>
      </c>
      <c r="AG176" s="74"/>
      <c r="AH176" s="74">
        <v>31</v>
      </c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>
        <v>3</v>
      </c>
      <c r="AU176" s="74"/>
      <c r="AV176" s="74"/>
      <c r="AW176" s="74"/>
      <c r="AX176" s="74"/>
      <c r="AY176" s="74"/>
      <c r="AZ176" s="74"/>
      <c r="BA176" s="56"/>
    </row>
    <row r="177" spans="2:53" ht="12.75" customHeight="1">
      <c r="B177" s="67" t="s">
        <v>225</v>
      </c>
      <c r="C177" s="116" t="s">
        <v>226</v>
      </c>
      <c r="D177" s="69">
        <f t="shared" si="63"/>
        <v>4</v>
      </c>
      <c r="E177" s="70">
        <f t="shared" si="64"/>
        <v>3</v>
      </c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>
        <v>1</v>
      </c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>
        <v>1</v>
      </c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>
        <v>2</v>
      </c>
      <c r="AU177" s="74"/>
      <c r="AV177" s="74"/>
      <c r="AW177" s="74"/>
      <c r="AX177" s="74"/>
      <c r="AY177" s="74"/>
      <c r="AZ177" s="74"/>
      <c r="BA177" s="56"/>
    </row>
    <row r="178" spans="2:53" ht="12.75" customHeight="1">
      <c r="B178" s="67" t="s">
        <v>227</v>
      </c>
      <c r="C178" s="116" t="s">
        <v>1125</v>
      </c>
      <c r="D178" s="69">
        <f t="shared" si="63"/>
        <v>23</v>
      </c>
      <c r="E178" s="70">
        <f t="shared" si="64"/>
        <v>5</v>
      </c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>
        <v>4</v>
      </c>
      <c r="T178" s="74"/>
      <c r="U178" s="74"/>
      <c r="V178" s="74"/>
      <c r="W178" s="74"/>
      <c r="X178" s="74"/>
      <c r="Y178" s="74"/>
      <c r="Z178" s="74"/>
      <c r="AA178" s="74"/>
      <c r="AB178" s="74">
        <v>2</v>
      </c>
      <c r="AC178" s="74"/>
      <c r="AD178" s="74"/>
      <c r="AE178" s="74"/>
      <c r="AF178" s="74">
        <v>2</v>
      </c>
      <c r="AG178" s="74"/>
      <c r="AH178" s="74">
        <v>13</v>
      </c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>
        <v>2</v>
      </c>
      <c r="AU178" s="74"/>
      <c r="AV178" s="74"/>
      <c r="AW178" s="74"/>
      <c r="AX178" s="74"/>
      <c r="AY178" s="74"/>
      <c r="AZ178" s="74"/>
      <c r="BA178" s="56"/>
    </row>
    <row r="179" spans="2:53" ht="12.75" customHeight="1">
      <c r="B179" s="67" t="s">
        <v>228</v>
      </c>
      <c r="C179" s="116" t="s">
        <v>229</v>
      </c>
      <c r="D179" s="69">
        <f t="shared" si="63"/>
        <v>168</v>
      </c>
      <c r="E179" s="70">
        <f t="shared" si="64"/>
        <v>10</v>
      </c>
      <c r="F179" s="74">
        <v>3</v>
      </c>
      <c r="G179" s="74">
        <v>31</v>
      </c>
      <c r="H179" s="74"/>
      <c r="I179" s="74"/>
      <c r="J179" s="74"/>
      <c r="K179" s="74"/>
      <c r="L179" s="74">
        <v>41</v>
      </c>
      <c r="M179" s="74">
        <v>5</v>
      </c>
      <c r="N179" s="74"/>
      <c r="O179" s="74"/>
      <c r="P179" s="74"/>
      <c r="Q179" s="74"/>
      <c r="R179" s="74"/>
      <c r="S179" s="74">
        <v>11</v>
      </c>
      <c r="T179" s="74"/>
      <c r="U179" s="74"/>
      <c r="V179" s="74"/>
      <c r="W179" s="74"/>
      <c r="X179" s="74"/>
      <c r="Y179" s="74"/>
      <c r="Z179" s="74"/>
      <c r="AA179" s="74"/>
      <c r="AB179" s="74">
        <v>2</v>
      </c>
      <c r="AC179" s="74"/>
      <c r="AD179" s="74"/>
      <c r="AE179" s="74"/>
      <c r="AF179" s="74"/>
      <c r="AG179" s="74"/>
      <c r="AH179" s="74">
        <v>27</v>
      </c>
      <c r="AI179" s="74"/>
      <c r="AJ179" s="74"/>
      <c r="AK179" s="74"/>
      <c r="AL179" s="74"/>
      <c r="AM179" s="74"/>
      <c r="AN179" s="74"/>
      <c r="AO179" s="74"/>
      <c r="AP179" s="74"/>
      <c r="AQ179" s="74">
        <v>40</v>
      </c>
      <c r="AR179" s="74">
        <v>2</v>
      </c>
      <c r="AS179" s="74"/>
      <c r="AT179" s="74">
        <v>6</v>
      </c>
      <c r="AU179" s="74"/>
      <c r="AV179" s="74"/>
      <c r="AW179" s="74"/>
      <c r="AX179" s="74"/>
      <c r="AY179" s="74"/>
      <c r="AZ179" s="74"/>
      <c r="BA179" s="56"/>
    </row>
    <row r="180" spans="2:53" ht="12.75" customHeight="1">
      <c r="B180" s="67" t="s">
        <v>230</v>
      </c>
      <c r="C180" s="116" t="s">
        <v>231</v>
      </c>
      <c r="D180" s="69">
        <f t="shared" si="63"/>
        <v>217</v>
      </c>
      <c r="E180" s="70">
        <f t="shared" si="64"/>
        <v>12</v>
      </c>
      <c r="F180" s="74">
        <v>98</v>
      </c>
      <c r="G180" s="74">
        <v>18</v>
      </c>
      <c r="H180" s="74"/>
      <c r="I180" s="74"/>
      <c r="J180" s="74"/>
      <c r="K180" s="74">
        <v>3</v>
      </c>
      <c r="L180" s="74">
        <v>13</v>
      </c>
      <c r="M180" s="74">
        <v>15</v>
      </c>
      <c r="N180" s="74"/>
      <c r="O180" s="74"/>
      <c r="P180" s="74"/>
      <c r="Q180" s="74"/>
      <c r="R180" s="74">
        <v>2</v>
      </c>
      <c r="S180" s="74">
        <v>6</v>
      </c>
      <c r="T180" s="74"/>
      <c r="U180" s="74"/>
      <c r="V180" s="74"/>
      <c r="W180" s="74"/>
      <c r="X180" s="74"/>
      <c r="Y180" s="74"/>
      <c r="Z180" s="74"/>
      <c r="AA180" s="74"/>
      <c r="AB180" s="74">
        <v>10</v>
      </c>
      <c r="AC180" s="74"/>
      <c r="AD180" s="74"/>
      <c r="AE180" s="74"/>
      <c r="AF180" s="74">
        <v>2</v>
      </c>
      <c r="AG180" s="74"/>
      <c r="AH180" s="74">
        <v>31</v>
      </c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>
        <v>4</v>
      </c>
      <c r="AT180" s="74">
        <v>15</v>
      </c>
      <c r="AU180" s="74"/>
      <c r="AV180" s="74"/>
      <c r="AW180" s="74"/>
      <c r="AX180" s="74"/>
      <c r="AY180" s="74"/>
      <c r="AZ180" s="74"/>
      <c r="BA180" s="56"/>
    </row>
    <row r="181" spans="2:53" ht="12.75" customHeight="1">
      <c r="B181" s="67" t="s">
        <v>232</v>
      </c>
      <c r="C181" s="116" t="s">
        <v>233</v>
      </c>
      <c r="D181" s="69">
        <f t="shared" si="63"/>
        <v>51</v>
      </c>
      <c r="E181" s="70">
        <f t="shared" si="64"/>
        <v>8</v>
      </c>
      <c r="F181" s="74">
        <v>4</v>
      </c>
      <c r="G181" s="74">
        <v>4</v>
      </c>
      <c r="H181" s="74"/>
      <c r="I181" s="74"/>
      <c r="J181" s="74"/>
      <c r="K181" s="74">
        <v>6</v>
      </c>
      <c r="L181" s="74"/>
      <c r="M181" s="74">
        <v>2</v>
      </c>
      <c r="N181" s="74"/>
      <c r="O181" s="74"/>
      <c r="P181" s="74"/>
      <c r="Q181" s="74"/>
      <c r="R181" s="74"/>
      <c r="S181" s="74">
        <v>5</v>
      </c>
      <c r="T181" s="74"/>
      <c r="U181" s="74"/>
      <c r="V181" s="74"/>
      <c r="W181" s="74"/>
      <c r="X181" s="74"/>
      <c r="Y181" s="74"/>
      <c r="Z181" s="74"/>
      <c r="AA181" s="74"/>
      <c r="AB181" s="74">
        <v>13</v>
      </c>
      <c r="AC181" s="74"/>
      <c r="AD181" s="74"/>
      <c r="AE181" s="74"/>
      <c r="AF181" s="74"/>
      <c r="AG181" s="74"/>
      <c r="AH181" s="74">
        <v>2</v>
      </c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>
        <v>15</v>
      </c>
      <c r="AU181" s="74"/>
      <c r="AV181" s="74"/>
      <c r="AW181" s="74"/>
      <c r="AX181" s="74"/>
      <c r="AY181" s="74"/>
      <c r="AZ181" s="74"/>
      <c r="BA181" s="56"/>
    </row>
    <row r="182" spans="2:53" ht="12.75" customHeight="1">
      <c r="B182" s="67" t="s">
        <v>234</v>
      </c>
      <c r="C182" s="116" t="s">
        <v>235</v>
      </c>
      <c r="D182" s="69">
        <f t="shared" si="63"/>
        <v>89</v>
      </c>
      <c r="E182" s="70">
        <f t="shared" si="64"/>
        <v>5</v>
      </c>
      <c r="F182" s="74"/>
      <c r="G182" s="74"/>
      <c r="H182" s="74"/>
      <c r="I182" s="74"/>
      <c r="J182" s="74"/>
      <c r="K182" s="74">
        <v>2</v>
      </c>
      <c r="L182" s="74"/>
      <c r="M182" s="74">
        <v>2</v>
      </c>
      <c r="N182" s="74"/>
      <c r="O182" s="74"/>
      <c r="P182" s="74"/>
      <c r="Q182" s="74"/>
      <c r="R182" s="74"/>
      <c r="S182" s="74">
        <v>3</v>
      </c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>
        <v>3</v>
      </c>
      <c r="AI182" s="74"/>
      <c r="AJ182" s="74"/>
      <c r="AK182" s="74"/>
      <c r="AL182" s="74"/>
      <c r="AM182" s="74"/>
      <c r="AN182" s="74"/>
      <c r="AO182" s="74"/>
      <c r="AP182" s="74"/>
      <c r="AQ182" s="74"/>
      <c r="AR182" s="74">
        <v>79</v>
      </c>
      <c r="AS182" s="74"/>
      <c r="AT182" s="74"/>
      <c r="AU182" s="74"/>
      <c r="AV182" s="74"/>
      <c r="AW182" s="74"/>
      <c r="AX182" s="74"/>
      <c r="AY182" s="74"/>
      <c r="AZ182" s="74"/>
      <c r="BA182" s="56"/>
    </row>
    <row r="183" spans="2:53" ht="12.75" customHeight="1">
      <c r="B183" s="67" t="s">
        <v>236</v>
      </c>
      <c r="C183" s="116" t="s">
        <v>237</v>
      </c>
      <c r="D183" s="69">
        <f t="shared" si="63"/>
        <v>149</v>
      </c>
      <c r="E183" s="70">
        <f t="shared" si="64"/>
        <v>11</v>
      </c>
      <c r="F183" s="74">
        <v>49</v>
      </c>
      <c r="G183" s="74">
        <v>23</v>
      </c>
      <c r="H183" s="74"/>
      <c r="I183" s="74"/>
      <c r="J183" s="74"/>
      <c r="K183" s="74"/>
      <c r="L183" s="74">
        <v>8</v>
      </c>
      <c r="M183" s="74">
        <v>1</v>
      </c>
      <c r="N183" s="74"/>
      <c r="O183" s="74"/>
      <c r="P183" s="74"/>
      <c r="Q183" s="74"/>
      <c r="R183" s="74">
        <v>2</v>
      </c>
      <c r="S183" s="74">
        <v>9</v>
      </c>
      <c r="T183" s="74"/>
      <c r="U183" s="74"/>
      <c r="V183" s="74"/>
      <c r="W183" s="74"/>
      <c r="X183" s="74"/>
      <c r="Y183" s="74"/>
      <c r="Z183" s="74"/>
      <c r="AA183" s="74"/>
      <c r="AB183" s="74">
        <v>10</v>
      </c>
      <c r="AC183" s="74"/>
      <c r="AD183" s="74"/>
      <c r="AE183" s="74"/>
      <c r="AF183" s="74">
        <v>2</v>
      </c>
      <c r="AG183" s="74"/>
      <c r="AH183" s="74">
        <v>39</v>
      </c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>
        <v>1</v>
      </c>
      <c r="AT183" s="74">
        <v>5</v>
      </c>
      <c r="AU183" s="74"/>
      <c r="AV183" s="74"/>
      <c r="AW183" s="74"/>
      <c r="AX183" s="74"/>
      <c r="AY183" s="74"/>
      <c r="AZ183" s="74"/>
      <c r="BA183" s="56"/>
    </row>
    <row r="184" spans="2:53" ht="12.75" customHeight="1">
      <c r="B184" s="67" t="s">
        <v>238</v>
      </c>
      <c r="C184" s="116" t="s">
        <v>239</v>
      </c>
      <c r="D184" s="69">
        <f t="shared" si="63"/>
        <v>32</v>
      </c>
      <c r="E184" s="70">
        <f t="shared" si="64"/>
        <v>7</v>
      </c>
      <c r="F184" s="74">
        <v>1</v>
      </c>
      <c r="G184" s="74"/>
      <c r="H184" s="74"/>
      <c r="I184" s="74"/>
      <c r="J184" s="74"/>
      <c r="K184" s="74">
        <v>5</v>
      </c>
      <c r="L184" s="74"/>
      <c r="M184" s="74"/>
      <c r="N184" s="74"/>
      <c r="O184" s="74"/>
      <c r="P184" s="74"/>
      <c r="Q184" s="74"/>
      <c r="R184" s="74"/>
      <c r="S184" s="74">
        <v>1</v>
      </c>
      <c r="T184" s="74"/>
      <c r="U184" s="74"/>
      <c r="V184" s="74"/>
      <c r="W184" s="74"/>
      <c r="X184" s="74"/>
      <c r="Y184" s="74"/>
      <c r="Z184" s="74"/>
      <c r="AA184" s="74"/>
      <c r="AB184" s="74">
        <v>1</v>
      </c>
      <c r="AC184" s="74"/>
      <c r="AD184" s="74"/>
      <c r="AE184" s="74"/>
      <c r="AF184" s="74"/>
      <c r="AG184" s="74"/>
      <c r="AH184" s="74">
        <v>7</v>
      </c>
      <c r="AI184" s="74"/>
      <c r="AJ184" s="74"/>
      <c r="AK184" s="74"/>
      <c r="AL184" s="74"/>
      <c r="AM184" s="74"/>
      <c r="AN184" s="74"/>
      <c r="AO184" s="74"/>
      <c r="AP184" s="74">
        <v>2</v>
      </c>
      <c r="AQ184" s="74"/>
      <c r="AR184" s="74"/>
      <c r="AS184" s="74"/>
      <c r="AT184" s="74">
        <v>15</v>
      </c>
      <c r="AU184" s="74"/>
      <c r="AV184" s="74"/>
      <c r="AW184" s="74"/>
      <c r="AX184" s="74"/>
      <c r="AY184" s="74"/>
      <c r="AZ184" s="74"/>
      <c r="BA184" s="56"/>
    </row>
    <row r="185" spans="2:53" ht="12.75" customHeight="1">
      <c r="B185" s="67" t="s">
        <v>240</v>
      </c>
      <c r="C185" s="116" t="s">
        <v>241</v>
      </c>
      <c r="D185" s="69">
        <f t="shared" si="63"/>
        <v>120</v>
      </c>
      <c r="E185" s="70">
        <f t="shared" si="64"/>
        <v>11</v>
      </c>
      <c r="F185" s="74">
        <v>2</v>
      </c>
      <c r="G185" s="74">
        <v>14</v>
      </c>
      <c r="H185" s="74"/>
      <c r="I185" s="74"/>
      <c r="J185" s="74"/>
      <c r="K185" s="74">
        <v>1</v>
      </c>
      <c r="L185" s="74">
        <v>10</v>
      </c>
      <c r="M185" s="74">
        <v>10</v>
      </c>
      <c r="N185" s="74"/>
      <c r="O185" s="74"/>
      <c r="P185" s="74">
        <v>7</v>
      </c>
      <c r="Q185" s="74"/>
      <c r="R185" s="74">
        <v>4</v>
      </c>
      <c r="S185" s="74">
        <v>29</v>
      </c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>
        <v>1</v>
      </c>
      <c r="AG185" s="74"/>
      <c r="AH185" s="74">
        <v>28</v>
      </c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>
        <v>14</v>
      </c>
      <c r="AU185" s="74"/>
      <c r="AV185" s="74"/>
      <c r="AW185" s="74"/>
      <c r="AX185" s="74"/>
      <c r="AY185" s="74"/>
      <c r="AZ185" s="74"/>
      <c r="BA185" s="56"/>
    </row>
    <row r="186" spans="2:53" ht="12.75" customHeight="1">
      <c r="B186" s="67" t="s">
        <v>242</v>
      </c>
      <c r="C186" s="116" t="s">
        <v>243</v>
      </c>
      <c r="D186" s="69">
        <f t="shared" si="63"/>
        <v>12</v>
      </c>
      <c r="E186" s="70">
        <f t="shared" si="64"/>
        <v>4</v>
      </c>
      <c r="F186" s="74"/>
      <c r="G186" s="74"/>
      <c r="H186" s="74"/>
      <c r="I186" s="74"/>
      <c r="J186" s="74"/>
      <c r="K186" s="74"/>
      <c r="L186" s="74"/>
      <c r="M186" s="74">
        <v>2</v>
      </c>
      <c r="N186" s="74"/>
      <c r="O186" s="74"/>
      <c r="P186" s="74">
        <v>1</v>
      </c>
      <c r="Q186" s="74"/>
      <c r="R186" s="74"/>
      <c r="S186" s="74">
        <v>5</v>
      </c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>
        <v>4</v>
      </c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56"/>
    </row>
    <row r="187" spans="2:53" ht="12.75" customHeight="1">
      <c r="B187" s="67" t="s">
        <v>244</v>
      </c>
      <c r="C187" s="116" t="s">
        <v>245</v>
      </c>
      <c r="D187" s="69">
        <f t="shared" si="63"/>
        <v>80</v>
      </c>
      <c r="E187" s="70">
        <f t="shared" si="64"/>
        <v>12</v>
      </c>
      <c r="F187" s="74">
        <v>1</v>
      </c>
      <c r="G187" s="74">
        <v>12</v>
      </c>
      <c r="H187" s="74">
        <v>2</v>
      </c>
      <c r="I187" s="74"/>
      <c r="J187" s="74"/>
      <c r="K187" s="74">
        <v>2</v>
      </c>
      <c r="L187" s="74">
        <v>4</v>
      </c>
      <c r="M187" s="74">
        <v>3</v>
      </c>
      <c r="N187" s="74"/>
      <c r="O187" s="74">
        <v>1</v>
      </c>
      <c r="P187" s="74">
        <v>10</v>
      </c>
      <c r="Q187" s="74"/>
      <c r="R187" s="74">
        <v>10</v>
      </c>
      <c r="S187" s="74">
        <v>11</v>
      </c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>
        <v>22</v>
      </c>
      <c r="AI187" s="74"/>
      <c r="AJ187" s="74">
        <v>2</v>
      </c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56"/>
    </row>
    <row r="188" spans="2:53" ht="12.75" customHeight="1">
      <c r="B188" s="67" t="s">
        <v>246</v>
      </c>
      <c r="C188" s="116" t="s">
        <v>247</v>
      </c>
      <c r="D188" s="69">
        <f t="shared" si="63"/>
        <v>262</v>
      </c>
      <c r="E188" s="70">
        <f t="shared" si="64"/>
        <v>12</v>
      </c>
      <c r="F188" s="74"/>
      <c r="G188" s="74">
        <v>16</v>
      </c>
      <c r="H188" s="74"/>
      <c r="I188" s="74"/>
      <c r="J188" s="74"/>
      <c r="K188" s="74">
        <v>3</v>
      </c>
      <c r="L188" s="74">
        <v>4</v>
      </c>
      <c r="M188" s="74">
        <v>9</v>
      </c>
      <c r="N188" s="74"/>
      <c r="O188" s="74"/>
      <c r="P188" s="74">
        <v>40</v>
      </c>
      <c r="Q188" s="74">
        <v>9</v>
      </c>
      <c r="R188" s="74">
        <v>53</v>
      </c>
      <c r="S188" s="74">
        <v>26</v>
      </c>
      <c r="T188" s="74"/>
      <c r="U188" s="74">
        <v>1</v>
      </c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>
        <v>85</v>
      </c>
      <c r="AI188" s="74"/>
      <c r="AJ188" s="74"/>
      <c r="AK188" s="74"/>
      <c r="AL188" s="74"/>
      <c r="AM188" s="74"/>
      <c r="AN188" s="74"/>
      <c r="AO188" s="74"/>
      <c r="AP188" s="74">
        <v>3</v>
      </c>
      <c r="AQ188" s="74"/>
      <c r="AR188" s="74"/>
      <c r="AS188" s="74"/>
      <c r="AT188" s="74">
        <v>13</v>
      </c>
      <c r="AU188" s="74"/>
      <c r="AV188" s="74"/>
      <c r="AW188" s="74"/>
      <c r="AX188" s="74"/>
      <c r="AY188" s="74"/>
      <c r="AZ188" s="74"/>
      <c r="BA188" s="56"/>
    </row>
    <row r="189" spans="2:53" ht="12.75" customHeight="1">
      <c r="B189" s="67" t="s">
        <v>248</v>
      </c>
      <c r="C189" s="116" t="s">
        <v>249</v>
      </c>
      <c r="D189" s="69">
        <f t="shared" si="63"/>
        <v>108</v>
      </c>
      <c r="E189" s="70">
        <f t="shared" si="64"/>
        <v>9</v>
      </c>
      <c r="F189" s="74"/>
      <c r="G189" s="74">
        <v>8</v>
      </c>
      <c r="H189" s="74"/>
      <c r="I189" s="74"/>
      <c r="J189" s="74"/>
      <c r="K189" s="74"/>
      <c r="L189" s="74">
        <v>3</v>
      </c>
      <c r="M189" s="74">
        <v>16</v>
      </c>
      <c r="N189" s="74"/>
      <c r="O189" s="74"/>
      <c r="P189" s="74">
        <v>4</v>
      </c>
      <c r="Q189" s="74"/>
      <c r="R189" s="74">
        <v>6</v>
      </c>
      <c r="S189" s="74">
        <v>11</v>
      </c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>
        <v>56</v>
      </c>
      <c r="AI189" s="74">
        <v>2</v>
      </c>
      <c r="AJ189" s="74"/>
      <c r="AK189" s="74"/>
      <c r="AL189" s="74"/>
      <c r="AM189" s="74"/>
      <c r="AN189" s="74"/>
      <c r="AO189" s="74"/>
      <c r="AP189" s="74"/>
      <c r="AQ189" s="74"/>
      <c r="AR189" s="74"/>
      <c r="AS189" s="74">
        <v>2</v>
      </c>
      <c r="AT189" s="74"/>
      <c r="AU189" s="74"/>
      <c r="AV189" s="74"/>
      <c r="AW189" s="74"/>
      <c r="AX189" s="74"/>
      <c r="AY189" s="74"/>
      <c r="AZ189" s="74"/>
      <c r="BA189" s="56"/>
    </row>
    <row r="190" spans="2:53" ht="12.75" customHeight="1">
      <c r="B190" s="67" t="s">
        <v>250</v>
      </c>
      <c r="C190" s="116" t="s">
        <v>251</v>
      </c>
      <c r="D190" s="69">
        <f t="shared" si="63"/>
        <v>277</v>
      </c>
      <c r="E190" s="70">
        <f t="shared" si="64"/>
        <v>14</v>
      </c>
      <c r="F190" s="74">
        <v>50</v>
      </c>
      <c r="G190" s="74">
        <v>37</v>
      </c>
      <c r="H190" s="74"/>
      <c r="I190" s="74">
        <v>1</v>
      </c>
      <c r="J190" s="74"/>
      <c r="K190" s="74">
        <v>21</v>
      </c>
      <c r="L190" s="74">
        <v>20</v>
      </c>
      <c r="M190" s="74">
        <v>11</v>
      </c>
      <c r="N190" s="74"/>
      <c r="O190" s="74"/>
      <c r="P190" s="74">
        <v>1</v>
      </c>
      <c r="Q190" s="74"/>
      <c r="R190" s="74"/>
      <c r="S190" s="74">
        <v>15</v>
      </c>
      <c r="T190" s="74"/>
      <c r="U190" s="74">
        <v>1</v>
      </c>
      <c r="V190" s="74"/>
      <c r="W190" s="74"/>
      <c r="X190" s="74"/>
      <c r="Y190" s="74"/>
      <c r="Z190" s="74"/>
      <c r="AA190" s="74"/>
      <c r="AB190" s="74">
        <v>49</v>
      </c>
      <c r="AC190" s="74"/>
      <c r="AD190" s="74"/>
      <c r="AE190" s="74"/>
      <c r="AF190" s="74"/>
      <c r="AG190" s="74"/>
      <c r="AH190" s="74">
        <v>32</v>
      </c>
      <c r="AI190" s="74"/>
      <c r="AJ190" s="74"/>
      <c r="AK190" s="74"/>
      <c r="AL190" s="74"/>
      <c r="AM190" s="74"/>
      <c r="AN190" s="74"/>
      <c r="AO190" s="74"/>
      <c r="AP190" s="74">
        <v>3</v>
      </c>
      <c r="AQ190" s="74"/>
      <c r="AR190" s="74"/>
      <c r="AS190" s="74">
        <v>2</v>
      </c>
      <c r="AT190" s="74">
        <v>34</v>
      </c>
      <c r="AU190" s="74"/>
      <c r="AV190" s="74"/>
      <c r="AW190" s="74"/>
      <c r="AX190" s="74"/>
      <c r="AY190" s="74"/>
      <c r="AZ190" s="74"/>
      <c r="BA190" s="56"/>
    </row>
    <row r="191" spans="2:53" ht="12.75" customHeight="1">
      <c r="B191" s="67" t="s">
        <v>252</v>
      </c>
      <c r="C191" s="116" t="s">
        <v>253</v>
      </c>
      <c r="D191" s="69">
        <f t="shared" si="63"/>
        <v>49</v>
      </c>
      <c r="E191" s="70">
        <f t="shared" si="64"/>
        <v>8</v>
      </c>
      <c r="F191" s="74"/>
      <c r="G191" s="74">
        <v>2</v>
      </c>
      <c r="H191" s="74"/>
      <c r="I191" s="74"/>
      <c r="J191" s="74"/>
      <c r="K191" s="74">
        <v>1</v>
      </c>
      <c r="L191" s="74">
        <v>1</v>
      </c>
      <c r="M191" s="74">
        <v>1</v>
      </c>
      <c r="N191" s="74"/>
      <c r="O191" s="74"/>
      <c r="P191" s="74"/>
      <c r="Q191" s="74"/>
      <c r="R191" s="74"/>
      <c r="S191" s="74">
        <v>1</v>
      </c>
      <c r="T191" s="74"/>
      <c r="U191" s="74"/>
      <c r="V191" s="74"/>
      <c r="W191" s="74"/>
      <c r="X191" s="74"/>
      <c r="Y191" s="74"/>
      <c r="Z191" s="74"/>
      <c r="AA191" s="74"/>
      <c r="AB191" s="74">
        <v>8</v>
      </c>
      <c r="AC191" s="74"/>
      <c r="AD191" s="74"/>
      <c r="AE191" s="74"/>
      <c r="AF191" s="74">
        <v>33</v>
      </c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>
        <v>2</v>
      </c>
      <c r="AU191" s="74"/>
      <c r="AV191" s="74"/>
      <c r="AW191" s="74"/>
      <c r="AX191" s="74"/>
      <c r="AY191" s="74"/>
      <c r="AZ191" s="74"/>
      <c r="BA191" s="56"/>
    </row>
    <row r="192" spans="2:53" ht="12.75" customHeight="1">
      <c r="B192" s="67" t="s">
        <v>254</v>
      </c>
      <c r="C192" s="116" t="s">
        <v>255</v>
      </c>
      <c r="D192" s="69">
        <f t="shared" si="63"/>
        <v>100</v>
      </c>
      <c r="E192" s="70">
        <f t="shared" si="64"/>
        <v>10</v>
      </c>
      <c r="F192" s="74"/>
      <c r="G192" s="74">
        <v>7</v>
      </c>
      <c r="H192" s="74"/>
      <c r="I192" s="74"/>
      <c r="J192" s="74"/>
      <c r="K192" s="74">
        <v>3</v>
      </c>
      <c r="L192" s="74">
        <v>6</v>
      </c>
      <c r="M192" s="74">
        <v>6</v>
      </c>
      <c r="N192" s="74"/>
      <c r="O192" s="74"/>
      <c r="P192" s="74"/>
      <c r="Q192" s="74"/>
      <c r="R192" s="74">
        <v>4</v>
      </c>
      <c r="S192" s="74">
        <v>22</v>
      </c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>
        <v>2</v>
      </c>
      <c r="AG192" s="74"/>
      <c r="AH192" s="74">
        <v>43</v>
      </c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>
        <v>6</v>
      </c>
      <c r="AU192" s="74"/>
      <c r="AV192" s="74"/>
      <c r="AW192" s="74"/>
      <c r="AX192" s="74"/>
      <c r="AY192" s="74"/>
      <c r="AZ192" s="74">
        <v>1</v>
      </c>
      <c r="BA192" s="56"/>
    </row>
    <row r="193" spans="2:53" ht="12.75" customHeight="1">
      <c r="B193" s="67" t="s">
        <v>256</v>
      </c>
      <c r="C193" s="116" t="s">
        <v>257</v>
      </c>
      <c r="D193" s="69">
        <f t="shared" si="63"/>
        <v>47</v>
      </c>
      <c r="E193" s="70">
        <f t="shared" si="64"/>
        <v>5</v>
      </c>
      <c r="F193" s="74">
        <v>1</v>
      </c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>
        <v>15</v>
      </c>
      <c r="T193" s="74"/>
      <c r="U193" s="74"/>
      <c r="V193" s="74"/>
      <c r="W193" s="74"/>
      <c r="X193" s="74"/>
      <c r="Y193" s="74"/>
      <c r="Z193" s="74"/>
      <c r="AA193" s="74"/>
      <c r="AB193" s="74">
        <v>12</v>
      </c>
      <c r="AC193" s="74"/>
      <c r="AD193" s="74"/>
      <c r="AE193" s="74"/>
      <c r="AF193" s="74"/>
      <c r="AG193" s="74"/>
      <c r="AH193" s="74">
        <v>4</v>
      </c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>
        <v>15</v>
      </c>
      <c r="AU193" s="74"/>
      <c r="AV193" s="74"/>
      <c r="AW193" s="74"/>
      <c r="AX193" s="74"/>
      <c r="AY193" s="74"/>
      <c r="AZ193" s="74"/>
      <c r="BA193" s="56"/>
    </row>
    <row r="194" spans="2:53" ht="12.75" customHeight="1">
      <c r="B194" s="67" t="s">
        <v>258</v>
      </c>
      <c r="C194" s="116" t="s">
        <v>259</v>
      </c>
      <c r="D194" s="69">
        <f t="shared" si="63"/>
        <v>97</v>
      </c>
      <c r="E194" s="70">
        <f t="shared" si="64"/>
        <v>9</v>
      </c>
      <c r="F194" s="74"/>
      <c r="G194" s="74">
        <v>11</v>
      </c>
      <c r="H194" s="74"/>
      <c r="I194" s="74"/>
      <c r="J194" s="74"/>
      <c r="K194" s="74"/>
      <c r="L194" s="74">
        <v>11</v>
      </c>
      <c r="M194" s="74">
        <v>5</v>
      </c>
      <c r="N194" s="74"/>
      <c r="O194" s="74"/>
      <c r="P194" s="74">
        <v>3</v>
      </c>
      <c r="Q194" s="74">
        <v>1</v>
      </c>
      <c r="R194" s="74">
        <v>3</v>
      </c>
      <c r="S194" s="74">
        <v>16</v>
      </c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>
        <v>46</v>
      </c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>
        <v>1</v>
      </c>
      <c r="AU194" s="74"/>
      <c r="AV194" s="74"/>
      <c r="AW194" s="74"/>
      <c r="AX194" s="74"/>
      <c r="AY194" s="74"/>
      <c r="AZ194" s="74"/>
      <c r="BA194" s="56"/>
    </row>
    <row r="195" spans="2:53" ht="12.75" customHeight="1">
      <c r="B195" s="67" t="s">
        <v>260</v>
      </c>
      <c r="C195" s="116" t="s">
        <v>261</v>
      </c>
      <c r="D195" s="69">
        <f t="shared" si="63"/>
        <v>114</v>
      </c>
      <c r="E195" s="70">
        <f t="shared" si="64"/>
        <v>12</v>
      </c>
      <c r="F195" s="74">
        <v>17</v>
      </c>
      <c r="G195" s="74">
        <v>6</v>
      </c>
      <c r="H195" s="74">
        <v>1</v>
      </c>
      <c r="I195" s="74"/>
      <c r="J195" s="74"/>
      <c r="K195" s="74"/>
      <c r="L195" s="74">
        <v>3</v>
      </c>
      <c r="M195" s="74">
        <v>1</v>
      </c>
      <c r="N195" s="74"/>
      <c r="O195" s="74"/>
      <c r="P195" s="74"/>
      <c r="Q195" s="74"/>
      <c r="R195" s="74">
        <v>4</v>
      </c>
      <c r="S195" s="74">
        <v>2</v>
      </c>
      <c r="T195" s="74"/>
      <c r="U195" s="74"/>
      <c r="V195" s="74"/>
      <c r="W195" s="74"/>
      <c r="X195" s="74"/>
      <c r="Y195" s="74"/>
      <c r="Z195" s="74"/>
      <c r="AA195" s="74"/>
      <c r="AB195" s="74">
        <v>26</v>
      </c>
      <c r="AC195" s="74"/>
      <c r="AD195" s="74"/>
      <c r="AE195" s="74"/>
      <c r="AF195" s="74">
        <v>6</v>
      </c>
      <c r="AG195" s="74"/>
      <c r="AH195" s="74">
        <v>23</v>
      </c>
      <c r="AI195" s="74"/>
      <c r="AJ195" s="74">
        <v>4</v>
      </c>
      <c r="AK195" s="74"/>
      <c r="AL195" s="74"/>
      <c r="AM195" s="74"/>
      <c r="AN195" s="74"/>
      <c r="AO195" s="74"/>
      <c r="AP195" s="74"/>
      <c r="AQ195" s="74"/>
      <c r="AR195" s="74"/>
      <c r="AS195" s="74"/>
      <c r="AT195" s="74">
        <v>21</v>
      </c>
      <c r="AU195" s="74"/>
      <c r="AV195" s="74"/>
      <c r="AW195" s="74"/>
      <c r="AX195" s="74"/>
      <c r="AY195" s="74"/>
      <c r="AZ195" s="74"/>
      <c r="BA195" s="56"/>
    </row>
    <row r="196" spans="2:53" ht="12.75" customHeight="1">
      <c r="B196" s="67" t="s">
        <v>262</v>
      </c>
      <c r="C196" s="116" t="s">
        <v>263</v>
      </c>
      <c r="D196" s="69">
        <f t="shared" si="63"/>
        <v>82</v>
      </c>
      <c r="E196" s="70">
        <f t="shared" si="64"/>
        <v>9</v>
      </c>
      <c r="F196" s="74"/>
      <c r="G196" s="74">
        <v>7</v>
      </c>
      <c r="H196" s="74"/>
      <c r="I196" s="74"/>
      <c r="J196" s="74"/>
      <c r="K196" s="74"/>
      <c r="L196" s="74">
        <v>4</v>
      </c>
      <c r="M196" s="74">
        <v>1</v>
      </c>
      <c r="N196" s="74"/>
      <c r="O196" s="74"/>
      <c r="P196" s="74">
        <v>4</v>
      </c>
      <c r="Q196" s="74">
        <v>1</v>
      </c>
      <c r="R196" s="74"/>
      <c r="S196" s="74">
        <v>21</v>
      </c>
      <c r="T196" s="74"/>
      <c r="U196" s="74"/>
      <c r="V196" s="74"/>
      <c r="W196" s="74"/>
      <c r="X196" s="74"/>
      <c r="Y196" s="74"/>
      <c r="Z196" s="74"/>
      <c r="AA196" s="74"/>
      <c r="AB196" s="74">
        <v>5</v>
      </c>
      <c r="AC196" s="74"/>
      <c r="AD196" s="74"/>
      <c r="AE196" s="74"/>
      <c r="AF196" s="74"/>
      <c r="AG196" s="74"/>
      <c r="AH196" s="74">
        <v>15</v>
      </c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>
        <v>24</v>
      </c>
      <c r="AU196" s="74"/>
      <c r="AV196" s="74"/>
      <c r="AW196" s="74"/>
      <c r="AX196" s="74"/>
      <c r="AY196" s="74"/>
      <c r="AZ196" s="74"/>
      <c r="BA196" s="56"/>
    </row>
    <row r="197" spans="2:53" ht="12.75" customHeight="1">
      <c r="B197" s="67" t="s">
        <v>264</v>
      </c>
      <c r="C197" s="116" t="s">
        <v>265</v>
      </c>
      <c r="D197" s="69">
        <f t="shared" si="63"/>
        <v>6</v>
      </c>
      <c r="E197" s="70">
        <f t="shared" si="64"/>
        <v>2</v>
      </c>
      <c r="F197" s="74"/>
      <c r="G197" s="74">
        <v>1</v>
      </c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>
        <v>5</v>
      </c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56"/>
    </row>
    <row r="198" spans="2:53" ht="12.75" customHeight="1">
      <c r="B198" s="67" t="s">
        <v>266</v>
      </c>
      <c r="C198" s="116" t="s">
        <v>267</v>
      </c>
      <c r="D198" s="69">
        <f t="shared" si="63"/>
        <v>17</v>
      </c>
      <c r="E198" s="70">
        <f t="shared" si="64"/>
        <v>3</v>
      </c>
      <c r="F198" s="74">
        <v>1</v>
      </c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>
        <v>6</v>
      </c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>
        <v>10</v>
      </c>
      <c r="AU198" s="74"/>
      <c r="AV198" s="74"/>
      <c r="AW198" s="74"/>
      <c r="AX198" s="74"/>
      <c r="AY198" s="74"/>
      <c r="AZ198" s="74"/>
      <c r="BA198" s="56"/>
    </row>
    <row r="199" spans="2:53" ht="12.75" customHeight="1">
      <c r="B199" s="67" t="s">
        <v>268</v>
      </c>
      <c r="C199" s="116" t="s">
        <v>269</v>
      </c>
      <c r="D199" s="69">
        <f t="shared" si="63"/>
        <v>28</v>
      </c>
      <c r="E199" s="70">
        <f t="shared" si="64"/>
        <v>7</v>
      </c>
      <c r="F199" s="74">
        <v>1</v>
      </c>
      <c r="G199" s="74">
        <v>3</v>
      </c>
      <c r="H199" s="74"/>
      <c r="I199" s="74"/>
      <c r="J199" s="74"/>
      <c r="K199" s="74">
        <v>2</v>
      </c>
      <c r="L199" s="74"/>
      <c r="M199" s="74">
        <v>1</v>
      </c>
      <c r="N199" s="74"/>
      <c r="O199" s="74"/>
      <c r="P199" s="74"/>
      <c r="Q199" s="74"/>
      <c r="R199" s="74"/>
      <c r="S199" s="74">
        <v>9</v>
      </c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>
        <v>3</v>
      </c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>
        <v>9</v>
      </c>
      <c r="AU199" s="74"/>
      <c r="AV199" s="74"/>
      <c r="AW199" s="74"/>
      <c r="AX199" s="74"/>
      <c r="AY199" s="74"/>
      <c r="AZ199" s="74"/>
      <c r="BA199" s="56"/>
    </row>
    <row r="200" spans="2:53" ht="12.75" customHeight="1">
      <c r="B200" s="67" t="s">
        <v>270</v>
      </c>
      <c r="C200" s="116" t="s">
        <v>271</v>
      </c>
      <c r="D200" s="69">
        <f t="shared" si="63"/>
        <v>33</v>
      </c>
      <c r="E200" s="70">
        <f t="shared" si="64"/>
        <v>11</v>
      </c>
      <c r="F200" s="74"/>
      <c r="G200" s="74">
        <v>5</v>
      </c>
      <c r="H200" s="74"/>
      <c r="I200" s="74"/>
      <c r="J200" s="74"/>
      <c r="K200" s="74">
        <v>4</v>
      </c>
      <c r="L200" s="74">
        <v>3</v>
      </c>
      <c r="M200" s="74">
        <v>1</v>
      </c>
      <c r="N200" s="74"/>
      <c r="O200" s="74"/>
      <c r="P200" s="74">
        <v>1</v>
      </c>
      <c r="Q200" s="74">
        <v>1</v>
      </c>
      <c r="R200" s="74"/>
      <c r="S200" s="74">
        <v>4</v>
      </c>
      <c r="T200" s="74"/>
      <c r="U200" s="74"/>
      <c r="V200" s="74"/>
      <c r="W200" s="74"/>
      <c r="X200" s="74"/>
      <c r="Y200" s="74"/>
      <c r="Z200" s="74"/>
      <c r="AA200" s="74"/>
      <c r="AB200" s="74">
        <v>6</v>
      </c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>
        <v>2</v>
      </c>
      <c r="AQ200" s="74">
        <v>2</v>
      </c>
      <c r="AR200" s="74"/>
      <c r="AS200" s="74"/>
      <c r="AT200" s="74">
        <v>4</v>
      </c>
      <c r="AU200" s="74"/>
      <c r="AV200" s="74"/>
      <c r="AW200" s="74"/>
      <c r="AX200" s="74"/>
      <c r="AY200" s="74"/>
      <c r="AZ200" s="74"/>
      <c r="BA200" s="56"/>
    </row>
    <row r="201" spans="2:53" ht="12.75" customHeight="1">
      <c r="B201" s="67" t="s">
        <v>272</v>
      </c>
      <c r="C201" s="116" t="s">
        <v>273</v>
      </c>
      <c r="D201" s="69">
        <f t="shared" si="63"/>
        <v>67</v>
      </c>
      <c r="E201" s="70">
        <f t="shared" si="64"/>
        <v>11</v>
      </c>
      <c r="F201" s="74">
        <v>9</v>
      </c>
      <c r="G201" s="74">
        <v>4</v>
      </c>
      <c r="H201" s="74"/>
      <c r="I201" s="74"/>
      <c r="J201" s="74">
        <v>2</v>
      </c>
      <c r="K201" s="74"/>
      <c r="L201" s="74">
        <v>2</v>
      </c>
      <c r="M201" s="74">
        <v>1</v>
      </c>
      <c r="N201" s="74"/>
      <c r="O201" s="74"/>
      <c r="P201" s="74"/>
      <c r="Q201" s="74">
        <v>24</v>
      </c>
      <c r="R201" s="74">
        <v>2</v>
      </c>
      <c r="S201" s="74">
        <v>1</v>
      </c>
      <c r="T201" s="74"/>
      <c r="U201" s="74"/>
      <c r="V201" s="74"/>
      <c r="W201" s="74"/>
      <c r="X201" s="74"/>
      <c r="Y201" s="74"/>
      <c r="Z201" s="74"/>
      <c r="AA201" s="74"/>
      <c r="AB201" s="74">
        <v>4</v>
      </c>
      <c r="AC201" s="74"/>
      <c r="AD201" s="74"/>
      <c r="AE201" s="74"/>
      <c r="AF201" s="74"/>
      <c r="AG201" s="74"/>
      <c r="AH201" s="74">
        <v>6</v>
      </c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>
        <v>12</v>
      </c>
      <c r="AU201" s="74"/>
      <c r="AV201" s="74"/>
      <c r="AW201" s="74"/>
      <c r="AX201" s="74"/>
      <c r="AY201" s="74"/>
      <c r="AZ201" s="74"/>
      <c r="BA201" s="56"/>
    </row>
    <row r="202" spans="2:53" ht="12.75" customHeight="1">
      <c r="B202" s="67" t="s">
        <v>274</v>
      </c>
      <c r="C202" s="116" t="s">
        <v>275</v>
      </c>
      <c r="D202" s="69">
        <f t="shared" si="63"/>
        <v>14</v>
      </c>
      <c r="E202" s="70">
        <f t="shared" si="64"/>
        <v>4</v>
      </c>
      <c r="F202" s="74">
        <v>2</v>
      </c>
      <c r="G202" s="74"/>
      <c r="H202" s="74"/>
      <c r="I202" s="74"/>
      <c r="J202" s="74"/>
      <c r="K202" s="74">
        <v>1</v>
      </c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>
        <v>5</v>
      </c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>
        <v>6</v>
      </c>
      <c r="AU202" s="74"/>
      <c r="AV202" s="74"/>
      <c r="AW202" s="74"/>
      <c r="AX202" s="74"/>
      <c r="AY202" s="74"/>
      <c r="AZ202" s="74"/>
      <c r="BA202" s="56"/>
    </row>
    <row r="203" spans="2:53" ht="12.75" customHeight="1">
      <c r="B203" s="67" t="s">
        <v>276</v>
      </c>
      <c r="C203" s="116" t="s">
        <v>277</v>
      </c>
      <c r="D203" s="69">
        <f t="shared" si="63"/>
        <v>32</v>
      </c>
      <c r="E203" s="70">
        <f t="shared" si="64"/>
        <v>8</v>
      </c>
      <c r="F203" s="74"/>
      <c r="G203" s="74"/>
      <c r="H203" s="74"/>
      <c r="I203" s="74"/>
      <c r="J203" s="74"/>
      <c r="K203" s="74"/>
      <c r="L203" s="74">
        <v>8</v>
      </c>
      <c r="M203" s="74"/>
      <c r="N203" s="74"/>
      <c r="O203" s="74">
        <v>2</v>
      </c>
      <c r="P203" s="74"/>
      <c r="Q203" s="74">
        <v>1</v>
      </c>
      <c r="R203" s="74"/>
      <c r="S203" s="74">
        <v>1</v>
      </c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>
        <v>2</v>
      </c>
      <c r="AG203" s="74"/>
      <c r="AH203" s="74">
        <v>14</v>
      </c>
      <c r="AI203" s="74"/>
      <c r="AJ203" s="74"/>
      <c r="AK203" s="74"/>
      <c r="AL203" s="74"/>
      <c r="AM203" s="74"/>
      <c r="AN203" s="74">
        <v>2</v>
      </c>
      <c r="AO203" s="74"/>
      <c r="AP203" s="74"/>
      <c r="AQ203" s="74"/>
      <c r="AR203" s="74"/>
      <c r="AS203" s="74"/>
      <c r="AT203" s="74">
        <v>2</v>
      </c>
      <c r="AU203" s="74"/>
      <c r="AV203" s="74"/>
      <c r="AW203" s="74"/>
      <c r="AX203" s="74"/>
      <c r="AY203" s="74"/>
      <c r="AZ203" s="74"/>
      <c r="BA203" s="56"/>
    </row>
    <row r="204" spans="2:53" ht="12.75" customHeight="1">
      <c r="B204" s="67" t="s">
        <v>278</v>
      </c>
      <c r="C204" s="116" t="s">
        <v>279</v>
      </c>
      <c r="D204" s="69">
        <f aca="true" t="shared" si="65" ref="D204:D220">SUM(F204:AZ204)</f>
        <v>9</v>
      </c>
      <c r="E204" s="70">
        <f t="shared" si="64"/>
        <v>3</v>
      </c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>
        <v>1</v>
      </c>
      <c r="AK204" s="74"/>
      <c r="AL204" s="74"/>
      <c r="AM204" s="74"/>
      <c r="AN204" s="74"/>
      <c r="AO204" s="74"/>
      <c r="AP204" s="74"/>
      <c r="AQ204" s="74"/>
      <c r="AR204" s="74">
        <v>4</v>
      </c>
      <c r="AS204" s="74"/>
      <c r="AT204" s="74">
        <v>4</v>
      </c>
      <c r="AU204" s="74"/>
      <c r="AV204" s="74"/>
      <c r="AW204" s="74"/>
      <c r="AX204" s="74"/>
      <c r="AY204" s="74"/>
      <c r="AZ204" s="74"/>
      <c r="BA204" s="56"/>
    </row>
    <row r="205" spans="2:53" ht="12.75" customHeight="1">
      <c r="B205" s="67" t="s">
        <v>280</v>
      </c>
      <c r="C205" s="116" t="s">
        <v>281</v>
      </c>
      <c r="D205" s="69">
        <f t="shared" si="65"/>
        <v>1</v>
      </c>
      <c r="E205" s="70">
        <f t="shared" si="64"/>
        <v>1</v>
      </c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>
        <v>1</v>
      </c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56"/>
    </row>
    <row r="206" spans="2:53" ht="12.75" customHeight="1">
      <c r="B206" s="67" t="s">
        <v>282</v>
      </c>
      <c r="C206" s="116" t="s">
        <v>283</v>
      </c>
      <c r="D206" s="69">
        <f t="shared" si="65"/>
        <v>9</v>
      </c>
      <c r="E206" s="70">
        <f t="shared" si="64"/>
        <v>2</v>
      </c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>
        <v>2</v>
      </c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>
        <v>7</v>
      </c>
      <c r="AU206" s="74"/>
      <c r="AV206" s="74"/>
      <c r="AW206" s="74"/>
      <c r="AX206" s="74"/>
      <c r="AY206" s="74"/>
      <c r="AZ206" s="74"/>
      <c r="BA206" s="56"/>
    </row>
    <row r="207" spans="2:53" ht="12.75" customHeight="1">
      <c r="B207" s="67" t="s">
        <v>284</v>
      </c>
      <c r="C207" s="116" t="s">
        <v>285</v>
      </c>
      <c r="D207" s="69">
        <f t="shared" si="65"/>
        <v>11</v>
      </c>
      <c r="E207" s="70">
        <f t="shared" si="64"/>
        <v>5</v>
      </c>
      <c r="F207" s="74"/>
      <c r="G207" s="74"/>
      <c r="H207" s="74"/>
      <c r="I207" s="74"/>
      <c r="J207" s="74"/>
      <c r="K207" s="74">
        <v>3</v>
      </c>
      <c r="L207" s="74">
        <v>3</v>
      </c>
      <c r="M207" s="74"/>
      <c r="N207" s="74"/>
      <c r="O207" s="74"/>
      <c r="P207" s="74"/>
      <c r="Q207" s="74"/>
      <c r="R207" s="74"/>
      <c r="S207" s="74">
        <v>2</v>
      </c>
      <c r="T207" s="74"/>
      <c r="U207" s="74"/>
      <c r="V207" s="74"/>
      <c r="W207" s="74"/>
      <c r="X207" s="74"/>
      <c r="Y207" s="74"/>
      <c r="Z207" s="74"/>
      <c r="AA207" s="74"/>
      <c r="AB207" s="74">
        <v>2</v>
      </c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>
        <v>1</v>
      </c>
      <c r="AU207" s="74"/>
      <c r="AV207" s="74"/>
      <c r="AW207" s="74"/>
      <c r="AX207" s="74"/>
      <c r="AY207" s="74"/>
      <c r="AZ207" s="74"/>
      <c r="BA207" s="56"/>
    </row>
    <row r="208" spans="2:53" ht="12.75" customHeight="1">
      <c r="B208" s="75" t="s">
        <v>286</v>
      </c>
      <c r="C208" s="116" t="s">
        <v>287</v>
      </c>
      <c r="D208" s="69">
        <f t="shared" si="65"/>
        <v>180</v>
      </c>
      <c r="E208" s="70">
        <f t="shared" si="64"/>
        <v>8</v>
      </c>
      <c r="F208" s="74">
        <v>9</v>
      </c>
      <c r="G208" s="74">
        <v>6</v>
      </c>
      <c r="H208" s="74"/>
      <c r="I208" s="74"/>
      <c r="J208" s="74"/>
      <c r="K208" s="74">
        <v>8</v>
      </c>
      <c r="L208" s="74">
        <v>5</v>
      </c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>
        <v>114</v>
      </c>
      <c r="AC208" s="74"/>
      <c r="AD208" s="74"/>
      <c r="AE208" s="74"/>
      <c r="AF208" s="74"/>
      <c r="AG208" s="74"/>
      <c r="AH208" s="74">
        <v>7</v>
      </c>
      <c r="AI208" s="74"/>
      <c r="AJ208" s="74"/>
      <c r="AK208" s="74"/>
      <c r="AL208" s="74"/>
      <c r="AM208" s="74"/>
      <c r="AN208" s="74"/>
      <c r="AO208" s="74"/>
      <c r="AP208" s="74">
        <v>2</v>
      </c>
      <c r="AQ208" s="74"/>
      <c r="AR208" s="74"/>
      <c r="AS208" s="74"/>
      <c r="AT208" s="74">
        <v>29</v>
      </c>
      <c r="AU208" s="74"/>
      <c r="AV208" s="74"/>
      <c r="AW208" s="74"/>
      <c r="AX208" s="74"/>
      <c r="AY208" s="74"/>
      <c r="AZ208" s="74"/>
      <c r="BA208" s="56"/>
    </row>
    <row r="209" spans="2:53" ht="12.75" customHeight="1">
      <c r="B209" s="67" t="s">
        <v>288</v>
      </c>
      <c r="C209" s="116" t="s">
        <v>289</v>
      </c>
      <c r="D209" s="69">
        <f t="shared" si="65"/>
        <v>9</v>
      </c>
      <c r="E209" s="70">
        <f t="shared" si="64"/>
        <v>4</v>
      </c>
      <c r="F209" s="74">
        <v>2</v>
      </c>
      <c r="G209" s="74"/>
      <c r="H209" s="74"/>
      <c r="I209" s="74"/>
      <c r="J209" s="74"/>
      <c r="K209" s="74">
        <v>5</v>
      </c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>
        <v>1</v>
      </c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>
        <v>1</v>
      </c>
      <c r="AU209" s="74"/>
      <c r="AV209" s="74"/>
      <c r="AW209" s="74"/>
      <c r="AX209" s="74"/>
      <c r="AY209" s="74"/>
      <c r="AZ209" s="74"/>
      <c r="BA209" s="56"/>
    </row>
    <row r="210" spans="2:53" ht="12.75" customHeight="1">
      <c r="B210" s="67" t="s">
        <v>290</v>
      </c>
      <c r="C210" s="116" t="s">
        <v>291</v>
      </c>
      <c r="D210" s="69">
        <f t="shared" si="65"/>
        <v>0</v>
      </c>
      <c r="E210" s="70">
        <f t="shared" si="64"/>
        <v>0</v>
      </c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56"/>
    </row>
    <row r="211" spans="2:53" ht="12.75" customHeight="1">
      <c r="B211" s="75" t="s">
        <v>292</v>
      </c>
      <c r="C211" s="118" t="s">
        <v>1112</v>
      </c>
      <c r="D211" s="69">
        <f t="shared" si="65"/>
        <v>12</v>
      </c>
      <c r="E211" s="70">
        <f t="shared" si="64"/>
        <v>5</v>
      </c>
      <c r="F211" s="74">
        <v>3</v>
      </c>
      <c r="G211" s="74">
        <v>5</v>
      </c>
      <c r="H211" s="74"/>
      <c r="I211" s="74"/>
      <c r="J211" s="74"/>
      <c r="K211" s="74"/>
      <c r="L211" s="74"/>
      <c r="M211" s="74">
        <v>1</v>
      </c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>
        <v>1</v>
      </c>
      <c r="AE211" s="74"/>
      <c r="AF211" s="74"/>
      <c r="AG211" s="74"/>
      <c r="AH211" s="74">
        <v>2</v>
      </c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56"/>
    </row>
    <row r="212" spans="2:53" ht="12.75" customHeight="1">
      <c r="B212" s="75" t="s">
        <v>293</v>
      </c>
      <c r="C212" s="118" t="s">
        <v>294</v>
      </c>
      <c r="D212" s="69">
        <f t="shared" si="65"/>
        <v>0</v>
      </c>
      <c r="E212" s="70">
        <f t="shared" si="64"/>
        <v>0</v>
      </c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56"/>
    </row>
    <row r="213" spans="2:53" ht="12.75" customHeight="1">
      <c r="B213" s="75" t="s">
        <v>295</v>
      </c>
      <c r="C213" s="116" t="s">
        <v>1136</v>
      </c>
      <c r="D213" s="69">
        <f t="shared" si="65"/>
        <v>2</v>
      </c>
      <c r="E213" s="70">
        <f t="shared" si="64"/>
        <v>1</v>
      </c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>
        <v>2</v>
      </c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56"/>
    </row>
    <row r="214" spans="2:53" ht="12.75" customHeight="1" hidden="1">
      <c r="B214" s="75" t="s">
        <v>1113</v>
      </c>
      <c r="C214" s="118"/>
      <c r="D214" s="69">
        <f t="shared" si="65"/>
        <v>0</v>
      </c>
      <c r="E214" s="70">
        <f t="shared" si="64"/>
        <v>0</v>
      </c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56"/>
    </row>
    <row r="215" spans="2:53" ht="12.75" customHeight="1" hidden="1">
      <c r="B215" s="75" t="s">
        <v>1114</v>
      </c>
      <c r="C215" s="118"/>
      <c r="D215" s="69">
        <f t="shared" si="65"/>
        <v>0</v>
      </c>
      <c r="E215" s="70">
        <f t="shared" si="64"/>
        <v>0</v>
      </c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56"/>
    </row>
    <row r="216" spans="2:53" ht="12.75" customHeight="1" hidden="1">
      <c r="B216" s="75" t="s">
        <v>1115</v>
      </c>
      <c r="C216" s="116"/>
      <c r="D216" s="69">
        <f t="shared" si="65"/>
        <v>0</v>
      </c>
      <c r="E216" s="70">
        <f t="shared" si="64"/>
        <v>0</v>
      </c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56"/>
    </row>
    <row r="217" spans="2:53" ht="12.75" customHeight="1" hidden="1">
      <c r="B217" s="75" t="s">
        <v>1146</v>
      </c>
      <c r="C217" s="118"/>
      <c r="D217" s="69">
        <f t="shared" si="65"/>
        <v>0</v>
      </c>
      <c r="E217" s="119">
        <f t="shared" si="64"/>
        <v>0</v>
      </c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56"/>
    </row>
    <row r="218" spans="2:53" ht="12.75" customHeight="1" hidden="1">
      <c r="B218" s="75" t="s">
        <v>1147</v>
      </c>
      <c r="C218" s="118"/>
      <c r="D218" s="69">
        <f t="shared" si="65"/>
        <v>0</v>
      </c>
      <c r="E218" s="70">
        <f t="shared" si="64"/>
        <v>0</v>
      </c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56"/>
    </row>
    <row r="219" spans="2:53" ht="12.75" customHeight="1" thickBot="1">
      <c r="B219" s="78"/>
      <c r="C219" s="179" t="s">
        <v>147</v>
      </c>
      <c r="D219" s="120">
        <f t="shared" si="65"/>
        <v>0</v>
      </c>
      <c r="E219" s="81">
        <f t="shared" si="64"/>
        <v>0</v>
      </c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56"/>
    </row>
    <row r="220" spans="2:53" ht="12.75" customHeight="1" thickBot="1">
      <c r="B220" s="122"/>
      <c r="C220" s="193" t="s">
        <v>181</v>
      </c>
      <c r="D220" s="85">
        <f t="shared" si="65"/>
        <v>2919</v>
      </c>
      <c r="E220" s="86"/>
      <c r="F220" s="87">
        <f aca="true" t="shared" si="66" ref="F220:S220">SUM(F172:F219)</f>
        <v>255</v>
      </c>
      <c r="G220" s="87">
        <f t="shared" si="66"/>
        <v>335</v>
      </c>
      <c r="H220" s="87">
        <f t="shared" si="66"/>
        <v>3</v>
      </c>
      <c r="I220" s="87">
        <f t="shared" si="66"/>
        <v>1</v>
      </c>
      <c r="J220" s="87">
        <f t="shared" si="66"/>
        <v>2</v>
      </c>
      <c r="K220" s="87">
        <f t="shared" si="66"/>
        <v>125</v>
      </c>
      <c r="L220" s="87">
        <f t="shared" si="66"/>
        <v>184</v>
      </c>
      <c r="M220" s="87">
        <f t="shared" si="66"/>
        <v>119</v>
      </c>
      <c r="N220" s="87">
        <f t="shared" si="66"/>
        <v>0</v>
      </c>
      <c r="O220" s="87">
        <f t="shared" si="66"/>
        <v>3</v>
      </c>
      <c r="P220" s="87">
        <f t="shared" si="66"/>
        <v>75</v>
      </c>
      <c r="Q220" s="87">
        <f t="shared" si="66"/>
        <v>37</v>
      </c>
      <c r="R220" s="87">
        <f t="shared" si="66"/>
        <v>94</v>
      </c>
      <c r="S220" s="87">
        <f t="shared" si="66"/>
        <v>276</v>
      </c>
      <c r="T220" s="87">
        <f aca="true" t="shared" si="67" ref="T220:AZ220">SUM(T172:T219)</f>
        <v>0</v>
      </c>
      <c r="U220" s="87">
        <f t="shared" si="67"/>
        <v>2</v>
      </c>
      <c r="V220" s="87">
        <f t="shared" si="67"/>
        <v>0</v>
      </c>
      <c r="W220" s="87">
        <f t="shared" si="67"/>
        <v>0</v>
      </c>
      <c r="X220" s="87">
        <f t="shared" si="67"/>
        <v>0</v>
      </c>
      <c r="Y220" s="87">
        <f t="shared" si="67"/>
        <v>0</v>
      </c>
      <c r="Z220" s="87">
        <f t="shared" si="67"/>
        <v>0</v>
      </c>
      <c r="AA220" s="87">
        <f t="shared" si="67"/>
        <v>0</v>
      </c>
      <c r="AB220" s="87">
        <f t="shared" si="67"/>
        <v>302</v>
      </c>
      <c r="AC220" s="87">
        <f t="shared" si="67"/>
        <v>0</v>
      </c>
      <c r="AD220" s="87">
        <f t="shared" si="67"/>
        <v>1</v>
      </c>
      <c r="AE220" s="87">
        <f t="shared" si="67"/>
        <v>0</v>
      </c>
      <c r="AF220" s="87">
        <f t="shared" si="67"/>
        <v>52</v>
      </c>
      <c r="AG220" s="87">
        <f t="shared" si="67"/>
        <v>0</v>
      </c>
      <c r="AH220" s="87">
        <f t="shared" si="67"/>
        <v>580</v>
      </c>
      <c r="AI220" s="87">
        <f t="shared" si="67"/>
        <v>2</v>
      </c>
      <c r="AJ220" s="87">
        <f t="shared" si="67"/>
        <v>7</v>
      </c>
      <c r="AK220" s="87">
        <f>SUM(AK172:AK219)</f>
        <v>0</v>
      </c>
      <c r="AL220" s="87">
        <f t="shared" si="67"/>
        <v>0</v>
      </c>
      <c r="AM220" s="87">
        <f t="shared" si="67"/>
        <v>0</v>
      </c>
      <c r="AN220" s="87">
        <f t="shared" si="67"/>
        <v>2</v>
      </c>
      <c r="AO220" s="87">
        <f t="shared" si="67"/>
        <v>0</v>
      </c>
      <c r="AP220" s="87">
        <f t="shared" si="67"/>
        <v>12</v>
      </c>
      <c r="AQ220" s="87">
        <f t="shared" si="67"/>
        <v>42</v>
      </c>
      <c r="AR220" s="87">
        <f t="shared" si="67"/>
        <v>85</v>
      </c>
      <c r="AS220" s="87">
        <f t="shared" si="67"/>
        <v>9</v>
      </c>
      <c r="AT220" s="87">
        <f t="shared" si="67"/>
        <v>313</v>
      </c>
      <c r="AU220" s="87">
        <f t="shared" si="67"/>
        <v>0</v>
      </c>
      <c r="AV220" s="87">
        <f t="shared" si="67"/>
        <v>0</v>
      </c>
      <c r="AW220" s="87">
        <f t="shared" si="67"/>
        <v>0</v>
      </c>
      <c r="AX220" s="87">
        <f t="shared" si="67"/>
        <v>0</v>
      </c>
      <c r="AY220" s="87">
        <f t="shared" si="67"/>
        <v>0</v>
      </c>
      <c r="AZ220" s="87">
        <f t="shared" si="67"/>
        <v>1</v>
      </c>
      <c r="BA220" s="56"/>
    </row>
    <row r="221" spans="2:53" ht="12.75" customHeight="1" thickBot="1">
      <c r="B221" s="93" t="s">
        <v>1111</v>
      </c>
      <c r="C221" s="94" t="s">
        <v>182</v>
      </c>
      <c r="D221" s="194"/>
      <c r="E221" s="185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56"/>
    </row>
    <row r="222" spans="2:53" ht="12.75" customHeight="1" thickBot="1">
      <c r="B222" s="110" t="s">
        <v>296</v>
      </c>
      <c r="C222" s="111" t="s">
        <v>297</v>
      </c>
      <c r="D222" s="186">
        <f>SUM(F222:AZ222)</f>
        <v>5</v>
      </c>
      <c r="E222" s="184">
        <f>COUNT(F222:AZ222)</f>
        <v>2</v>
      </c>
      <c r="F222" s="181"/>
      <c r="G222" s="181"/>
      <c r="H222" s="181"/>
      <c r="I222" s="181"/>
      <c r="J222" s="181"/>
      <c r="K222" s="181"/>
      <c r="L222" s="181"/>
      <c r="M222" s="181"/>
      <c r="N222" s="181"/>
      <c r="O222" s="181"/>
      <c r="P222" s="181"/>
      <c r="Q222" s="181"/>
      <c r="R222" s="181"/>
      <c r="S222" s="181"/>
      <c r="T222" s="181"/>
      <c r="U222" s="181"/>
      <c r="V222" s="181"/>
      <c r="W222" s="181"/>
      <c r="X222" s="181"/>
      <c r="Y222" s="181"/>
      <c r="Z222" s="181"/>
      <c r="AA222" s="181">
        <v>1</v>
      </c>
      <c r="AB222" s="181"/>
      <c r="AC222" s="181"/>
      <c r="AD222" s="181"/>
      <c r="AE222" s="181"/>
      <c r="AF222" s="181"/>
      <c r="AG222" s="181"/>
      <c r="AH222" s="181"/>
      <c r="AI222" s="181">
        <v>4</v>
      </c>
      <c r="AJ222" s="181"/>
      <c r="AK222" s="181"/>
      <c r="AL222" s="181"/>
      <c r="AM222" s="181"/>
      <c r="AN222" s="181"/>
      <c r="AO222" s="181"/>
      <c r="AP222" s="181"/>
      <c r="AQ222" s="181"/>
      <c r="AR222" s="181"/>
      <c r="AS222" s="181"/>
      <c r="AT222" s="181"/>
      <c r="AU222" s="181"/>
      <c r="AV222" s="181"/>
      <c r="AW222" s="181"/>
      <c r="AX222" s="181"/>
      <c r="AY222" s="181"/>
      <c r="AZ222" s="181"/>
      <c r="BA222" s="56"/>
    </row>
    <row r="223" spans="2:53" ht="12.75" customHeight="1" hidden="1">
      <c r="B223" s="112" t="s">
        <v>298</v>
      </c>
      <c r="C223" s="113"/>
      <c r="D223" s="69">
        <f>SUM(F223:AZ223)</f>
        <v>0</v>
      </c>
      <c r="E223" s="70">
        <f>COUNT(F223:AZ223)</f>
        <v>0</v>
      </c>
      <c r="F223" s="182"/>
      <c r="G223" s="182"/>
      <c r="H223" s="182"/>
      <c r="I223" s="182"/>
      <c r="J223" s="182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56"/>
    </row>
    <row r="224" spans="2:53" ht="12.75" customHeight="1" hidden="1">
      <c r="B224" s="112" t="s">
        <v>1116</v>
      </c>
      <c r="C224" s="113"/>
      <c r="D224" s="69">
        <f>SUM(F224:AZ224)</f>
        <v>0</v>
      </c>
      <c r="E224" s="70">
        <f>COUNT(F224:AZ224)</f>
        <v>0</v>
      </c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56"/>
    </row>
    <row r="225" spans="2:53" ht="12.75" customHeight="1" hidden="1" thickBot="1">
      <c r="B225" s="78" t="s">
        <v>1117</v>
      </c>
      <c r="C225" s="192"/>
      <c r="D225" s="69">
        <f>SUM(F225:AZ225)</f>
        <v>0</v>
      </c>
      <c r="E225" s="70">
        <f>COUNT(F225:AZ225)</f>
        <v>0</v>
      </c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56"/>
    </row>
    <row r="226" spans="2:53" ht="12.75" customHeight="1" thickBot="1">
      <c r="B226" s="122"/>
      <c r="C226" s="193" t="s">
        <v>187</v>
      </c>
      <c r="D226" s="85">
        <f>SUM(F226:AZ226)</f>
        <v>5</v>
      </c>
      <c r="E226" s="86"/>
      <c r="F226" s="87">
        <f aca="true" t="shared" si="68" ref="F226:S226">SUM(F222:F225)</f>
        <v>0</v>
      </c>
      <c r="G226" s="87">
        <f t="shared" si="68"/>
        <v>0</v>
      </c>
      <c r="H226" s="87">
        <f t="shared" si="68"/>
        <v>0</v>
      </c>
      <c r="I226" s="87">
        <f t="shared" si="68"/>
        <v>0</v>
      </c>
      <c r="J226" s="87">
        <f t="shared" si="68"/>
        <v>0</v>
      </c>
      <c r="K226" s="87">
        <f t="shared" si="68"/>
        <v>0</v>
      </c>
      <c r="L226" s="87">
        <f t="shared" si="68"/>
        <v>0</v>
      </c>
      <c r="M226" s="87">
        <f t="shared" si="68"/>
        <v>0</v>
      </c>
      <c r="N226" s="87">
        <f t="shared" si="68"/>
        <v>0</v>
      </c>
      <c r="O226" s="87">
        <f t="shared" si="68"/>
        <v>0</v>
      </c>
      <c r="P226" s="87">
        <f t="shared" si="68"/>
        <v>0</v>
      </c>
      <c r="Q226" s="87">
        <f t="shared" si="68"/>
        <v>0</v>
      </c>
      <c r="R226" s="87">
        <f t="shared" si="68"/>
        <v>0</v>
      </c>
      <c r="S226" s="87">
        <f t="shared" si="68"/>
        <v>0</v>
      </c>
      <c r="T226" s="87">
        <f aca="true" t="shared" si="69" ref="T226:AZ226">SUM(T222:T225)</f>
        <v>0</v>
      </c>
      <c r="U226" s="87">
        <f t="shared" si="69"/>
        <v>0</v>
      </c>
      <c r="V226" s="87">
        <f t="shared" si="69"/>
        <v>0</v>
      </c>
      <c r="W226" s="87">
        <f t="shared" si="69"/>
        <v>0</v>
      </c>
      <c r="X226" s="87">
        <f t="shared" si="69"/>
        <v>0</v>
      </c>
      <c r="Y226" s="87">
        <f t="shared" si="69"/>
        <v>0</v>
      </c>
      <c r="Z226" s="87">
        <f t="shared" si="69"/>
        <v>0</v>
      </c>
      <c r="AA226" s="87">
        <f t="shared" si="69"/>
        <v>1</v>
      </c>
      <c r="AB226" s="87">
        <f t="shared" si="69"/>
        <v>0</v>
      </c>
      <c r="AC226" s="87">
        <f t="shared" si="69"/>
        <v>0</v>
      </c>
      <c r="AD226" s="87">
        <f t="shared" si="69"/>
        <v>0</v>
      </c>
      <c r="AE226" s="87">
        <f t="shared" si="69"/>
        <v>0</v>
      </c>
      <c r="AF226" s="87">
        <f t="shared" si="69"/>
        <v>0</v>
      </c>
      <c r="AG226" s="87">
        <f t="shared" si="69"/>
        <v>0</v>
      </c>
      <c r="AH226" s="87">
        <f t="shared" si="69"/>
        <v>0</v>
      </c>
      <c r="AI226" s="87">
        <f t="shared" si="69"/>
        <v>4</v>
      </c>
      <c r="AJ226" s="87">
        <f t="shared" si="69"/>
        <v>0</v>
      </c>
      <c r="AK226" s="87">
        <f>SUM(AK222:AK225)</f>
        <v>0</v>
      </c>
      <c r="AL226" s="87">
        <f t="shared" si="69"/>
        <v>0</v>
      </c>
      <c r="AM226" s="87">
        <f t="shared" si="69"/>
        <v>0</v>
      </c>
      <c r="AN226" s="87">
        <f t="shared" si="69"/>
        <v>0</v>
      </c>
      <c r="AO226" s="87">
        <f t="shared" si="69"/>
        <v>0</v>
      </c>
      <c r="AP226" s="87">
        <f t="shared" si="69"/>
        <v>0</v>
      </c>
      <c r="AQ226" s="87">
        <f t="shared" si="69"/>
        <v>0</v>
      </c>
      <c r="AR226" s="87">
        <f t="shared" si="69"/>
        <v>0</v>
      </c>
      <c r="AS226" s="87">
        <f t="shared" si="69"/>
        <v>0</v>
      </c>
      <c r="AT226" s="87">
        <f t="shared" si="69"/>
        <v>0</v>
      </c>
      <c r="AU226" s="87">
        <f t="shared" si="69"/>
        <v>0</v>
      </c>
      <c r="AV226" s="87">
        <f t="shared" si="69"/>
        <v>0</v>
      </c>
      <c r="AW226" s="87">
        <f t="shared" si="69"/>
        <v>0</v>
      </c>
      <c r="AX226" s="87">
        <f t="shared" si="69"/>
        <v>0</v>
      </c>
      <c r="AY226" s="87">
        <f t="shared" si="69"/>
        <v>0</v>
      </c>
      <c r="AZ226" s="87">
        <f t="shared" si="69"/>
        <v>0</v>
      </c>
      <c r="BA226" s="56"/>
    </row>
    <row r="227" spans="2:53" ht="12.75" customHeight="1" thickBot="1">
      <c r="B227" s="93" t="s">
        <v>1111</v>
      </c>
      <c r="C227" s="94" t="s">
        <v>1103</v>
      </c>
      <c r="D227" s="194"/>
      <c r="E227" s="185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56"/>
    </row>
    <row r="228" spans="2:53" ht="12.75" customHeight="1" hidden="1">
      <c r="B228" s="110"/>
      <c r="C228" s="111"/>
      <c r="D228" s="64">
        <f aca="true" t="shared" si="70" ref="D228:D233">SUM(F228:AZ228)</f>
        <v>0</v>
      </c>
      <c r="E228" s="65">
        <f>COUNT(F228:AZ228)</f>
        <v>0</v>
      </c>
      <c r="F228" s="181"/>
      <c r="G228" s="181"/>
      <c r="H228" s="181"/>
      <c r="I228" s="181"/>
      <c r="J228" s="181"/>
      <c r="K228" s="181"/>
      <c r="L228" s="181"/>
      <c r="M228" s="181"/>
      <c r="N228" s="181"/>
      <c r="O228" s="181"/>
      <c r="P228" s="181"/>
      <c r="Q228" s="181"/>
      <c r="R228" s="181"/>
      <c r="S228" s="181"/>
      <c r="T228" s="181"/>
      <c r="U228" s="181"/>
      <c r="V228" s="181"/>
      <c r="W228" s="181"/>
      <c r="X228" s="181"/>
      <c r="Y228" s="181"/>
      <c r="Z228" s="181"/>
      <c r="AA228" s="181"/>
      <c r="AB228" s="181"/>
      <c r="AC228" s="181"/>
      <c r="AD228" s="181"/>
      <c r="AE228" s="181"/>
      <c r="AF228" s="181"/>
      <c r="AG228" s="181"/>
      <c r="AH228" s="181"/>
      <c r="AI228" s="181"/>
      <c r="AJ228" s="181"/>
      <c r="AK228" s="181"/>
      <c r="AL228" s="181"/>
      <c r="AM228" s="181"/>
      <c r="AN228" s="181"/>
      <c r="AO228" s="181"/>
      <c r="AP228" s="181"/>
      <c r="AQ228" s="181"/>
      <c r="AR228" s="181"/>
      <c r="AS228" s="181"/>
      <c r="AT228" s="181"/>
      <c r="AU228" s="181"/>
      <c r="AV228" s="181"/>
      <c r="AW228" s="181"/>
      <c r="AX228" s="181"/>
      <c r="AY228" s="181"/>
      <c r="AZ228" s="181"/>
      <c r="BA228" s="56"/>
    </row>
    <row r="229" spans="2:53" ht="12.75" customHeight="1" thickBot="1">
      <c r="B229" s="112" t="s">
        <v>1118</v>
      </c>
      <c r="C229" s="113" t="s">
        <v>1162</v>
      </c>
      <c r="D229" s="69">
        <f t="shared" si="70"/>
        <v>0</v>
      </c>
      <c r="E229" s="70">
        <f>COUNT(F229:AZ229)</f>
        <v>0</v>
      </c>
      <c r="F229" s="182"/>
      <c r="G229" s="182"/>
      <c r="H229" s="182"/>
      <c r="I229" s="182"/>
      <c r="J229" s="182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182"/>
      <c r="AI229" s="182"/>
      <c r="AJ229" s="182"/>
      <c r="AK229" s="182"/>
      <c r="AL229" s="182"/>
      <c r="AM229" s="182"/>
      <c r="AN229" s="182"/>
      <c r="AO229" s="182"/>
      <c r="AP229" s="182"/>
      <c r="AQ229" s="182"/>
      <c r="AR229" s="182"/>
      <c r="AS229" s="182"/>
      <c r="AT229" s="182"/>
      <c r="AU229" s="182"/>
      <c r="AV229" s="182"/>
      <c r="AW229" s="182"/>
      <c r="AX229" s="182"/>
      <c r="AY229" s="182"/>
      <c r="AZ229" s="182"/>
      <c r="BA229" s="56"/>
    </row>
    <row r="230" spans="2:53" ht="12.75" customHeight="1" hidden="1">
      <c r="B230" s="112" t="s">
        <v>1119</v>
      </c>
      <c r="C230" s="113"/>
      <c r="D230" s="69">
        <f t="shared" si="70"/>
        <v>0</v>
      </c>
      <c r="E230" s="70">
        <f>COUNT(F230:AZ230)</f>
        <v>0</v>
      </c>
      <c r="F230" s="182"/>
      <c r="G230" s="182"/>
      <c r="H230" s="182"/>
      <c r="I230" s="182"/>
      <c r="J230" s="182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182"/>
      <c r="AT230" s="182"/>
      <c r="AU230" s="182"/>
      <c r="AV230" s="182"/>
      <c r="AW230" s="182"/>
      <c r="AX230" s="182"/>
      <c r="AY230" s="182"/>
      <c r="AZ230" s="182"/>
      <c r="BA230" s="56"/>
    </row>
    <row r="231" spans="2:53" ht="12.75" customHeight="1" hidden="1" thickBot="1">
      <c r="B231" s="78" t="s">
        <v>1120</v>
      </c>
      <c r="C231" s="192"/>
      <c r="D231" s="99">
        <f t="shared" si="70"/>
        <v>0</v>
      </c>
      <c r="E231" s="81">
        <f>COUNT(F231:AZ231)</f>
        <v>0</v>
      </c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  <c r="AD231" s="183"/>
      <c r="AE231" s="183"/>
      <c r="AF231" s="183"/>
      <c r="AG231" s="183"/>
      <c r="AH231" s="183"/>
      <c r="AI231" s="183"/>
      <c r="AJ231" s="183"/>
      <c r="AK231" s="183"/>
      <c r="AL231" s="183"/>
      <c r="AM231" s="183"/>
      <c r="AN231" s="183"/>
      <c r="AO231" s="183"/>
      <c r="AP231" s="183"/>
      <c r="AQ231" s="183"/>
      <c r="AR231" s="183"/>
      <c r="AS231" s="183"/>
      <c r="AT231" s="183"/>
      <c r="AU231" s="183"/>
      <c r="AV231" s="183"/>
      <c r="AW231" s="183"/>
      <c r="AX231" s="183"/>
      <c r="AY231" s="183"/>
      <c r="AZ231" s="183"/>
      <c r="BA231" s="56"/>
    </row>
    <row r="232" spans="2:53" ht="12.75" customHeight="1" thickBot="1">
      <c r="B232" s="123"/>
      <c r="C232" s="177" t="s">
        <v>673</v>
      </c>
      <c r="D232" s="85">
        <f t="shared" si="70"/>
        <v>0</v>
      </c>
      <c r="E232" s="86"/>
      <c r="F232" s="87">
        <f aca="true" t="shared" si="71" ref="F232:S232">SUM(F228:F231)</f>
        <v>0</v>
      </c>
      <c r="G232" s="87">
        <f t="shared" si="71"/>
        <v>0</v>
      </c>
      <c r="H232" s="87">
        <f t="shared" si="71"/>
        <v>0</v>
      </c>
      <c r="I232" s="87">
        <f t="shared" si="71"/>
        <v>0</v>
      </c>
      <c r="J232" s="87">
        <f t="shared" si="71"/>
        <v>0</v>
      </c>
      <c r="K232" s="87">
        <f t="shared" si="71"/>
        <v>0</v>
      </c>
      <c r="L232" s="87">
        <f t="shared" si="71"/>
        <v>0</v>
      </c>
      <c r="M232" s="87">
        <f t="shared" si="71"/>
        <v>0</v>
      </c>
      <c r="N232" s="87">
        <f t="shared" si="71"/>
        <v>0</v>
      </c>
      <c r="O232" s="87">
        <f t="shared" si="71"/>
        <v>0</v>
      </c>
      <c r="P232" s="87">
        <f t="shared" si="71"/>
        <v>0</v>
      </c>
      <c r="Q232" s="87">
        <f t="shared" si="71"/>
        <v>0</v>
      </c>
      <c r="R232" s="87">
        <f t="shared" si="71"/>
        <v>0</v>
      </c>
      <c r="S232" s="87">
        <f t="shared" si="71"/>
        <v>0</v>
      </c>
      <c r="T232" s="87">
        <f aca="true" t="shared" si="72" ref="T232:AZ232">SUM(T228:T231)</f>
        <v>0</v>
      </c>
      <c r="U232" s="87">
        <f t="shared" si="72"/>
        <v>0</v>
      </c>
      <c r="V232" s="87">
        <f t="shared" si="72"/>
        <v>0</v>
      </c>
      <c r="W232" s="87">
        <f t="shared" si="72"/>
        <v>0</v>
      </c>
      <c r="X232" s="87">
        <f t="shared" si="72"/>
        <v>0</v>
      </c>
      <c r="Y232" s="87">
        <f t="shared" si="72"/>
        <v>0</v>
      </c>
      <c r="Z232" s="87">
        <f t="shared" si="72"/>
        <v>0</v>
      </c>
      <c r="AA232" s="87">
        <f t="shared" si="72"/>
        <v>0</v>
      </c>
      <c r="AB232" s="87">
        <f t="shared" si="72"/>
        <v>0</v>
      </c>
      <c r="AC232" s="87">
        <f t="shared" si="72"/>
        <v>0</v>
      </c>
      <c r="AD232" s="87">
        <f t="shared" si="72"/>
        <v>0</v>
      </c>
      <c r="AE232" s="87">
        <f t="shared" si="72"/>
        <v>0</v>
      </c>
      <c r="AF232" s="87">
        <f t="shared" si="72"/>
        <v>0</v>
      </c>
      <c r="AG232" s="87">
        <f t="shared" si="72"/>
        <v>0</v>
      </c>
      <c r="AH232" s="87">
        <f t="shared" si="72"/>
        <v>0</v>
      </c>
      <c r="AI232" s="87">
        <f t="shared" si="72"/>
        <v>0</v>
      </c>
      <c r="AJ232" s="87">
        <f t="shared" si="72"/>
        <v>0</v>
      </c>
      <c r="AK232" s="87">
        <f>SUM(AK228:AK231)</f>
        <v>0</v>
      </c>
      <c r="AL232" s="87">
        <f t="shared" si="72"/>
        <v>0</v>
      </c>
      <c r="AM232" s="87">
        <f t="shared" si="72"/>
        <v>0</v>
      </c>
      <c r="AN232" s="87">
        <f t="shared" si="72"/>
        <v>0</v>
      </c>
      <c r="AO232" s="87">
        <f t="shared" si="72"/>
        <v>0</v>
      </c>
      <c r="AP232" s="87">
        <f t="shared" si="72"/>
        <v>0</v>
      </c>
      <c r="AQ232" s="87">
        <f t="shared" si="72"/>
        <v>0</v>
      </c>
      <c r="AR232" s="87">
        <f t="shared" si="72"/>
        <v>0</v>
      </c>
      <c r="AS232" s="87">
        <f t="shared" si="72"/>
        <v>0</v>
      </c>
      <c r="AT232" s="87">
        <f t="shared" si="72"/>
        <v>0</v>
      </c>
      <c r="AU232" s="87">
        <f t="shared" si="72"/>
        <v>0</v>
      </c>
      <c r="AV232" s="87">
        <f t="shared" si="72"/>
        <v>0</v>
      </c>
      <c r="AW232" s="87">
        <f t="shared" si="72"/>
        <v>0</v>
      </c>
      <c r="AX232" s="87">
        <f t="shared" si="72"/>
        <v>0</v>
      </c>
      <c r="AY232" s="87">
        <f t="shared" si="72"/>
        <v>0</v>
      </c>
      <c r="AZ232" s="87">
        <f t="shared" si="72"/>
        <v>0</v>
      </c>
      <c r="BA232" s="56"/>
    </row>
    <row r="233" spans="2:53" ht="18" customHeight="1" thickBot="1">
      <c r="B233" s="33"/>
      <c r="C233" s="124" t="s">
        <v>299</v>
      </c>
      <c r="D233" s="125">
        <f t="shared" si="70"/>
        <v>3266</v>
      </c>
      <c r="E233" s="10"/>
      <c r="F233" s="125">
        <f aca="true" t="shared" si="73" ref="F233:S233">F226+F220+F170+F153+F232</f>
        <v>262</v>
      </c>
      <c r="G233" s="125">
        <f t="shared" si="73"/>
        <v>348</v>
      </c>
      <c r="H233" s="125">
        <f t="shared" si="73"/>
        <v>3</v>
      </c>
      <c r="I233" s="125">
        <f t="shared" si="73"/>
        <v>1</v>
      </c>
      <c r="J233" s="125">
        <f t="shared" si="73"/>
        <v>2</v>
      </c>
      <c r="K233" s="125">
        <f t="shared" si="73"/>
        <v>125</v>
      </c>
      <c r="L233" s="125">
        <f t="shared" si="73"/>
        <v>192</v>
      </c>
      <c r="M233" s="125">
        <f t="shared" si="73"/>
        <v>137</v>
      </c>
      <c r="N233" s="125">
        <f t="shared" si="73"/>
        <v>3</v>
      </c>
      <c r="O233" s="125">
        <f t="shared" si="73"/>
        <v>3</v>
      </c>
      <c r="P233" s="125">
        <f t="shared" si="73"/>
        <v>75</v>
      </c>
      <c r="Q233" s="125">
        <f t="shared" si="73"/>
        <v>47</v>
      </c>
      <c r="R233" s="125">
        <f t="shared" si="73"/>
        <v>140</v>
      </c>
      <c r="S233" s="125">
        <f t="shared" si="73"/>
        <v>278</v>
      </c>
      <c r="T233" s="125">
        <f aca="true" t="shared" si="74" ref="T233:AZ233">T226+T220+T170+T153+T232</f>
        <v>0</v>
      </c>
      <c r="U233" s="125">
        <f t="shared" si="74"/>
        <v>3</v>
      </c>
      <c r="V233" s="125">
        <f t="shared" si="74"/>
        <v>0</v>
      </c>
      <c r="W233" s="125">
        <f t="shared" si="74"/>
        <v>0</v>
      </c>
      <c r="X233" s="125">
        <f t="shared" si="74"/>
        <v>0</v>
      </c>
      <c r="Y233" s="125">
        <f t="shared" si="74"/>
        <v>0</v>
      </c>
      <c r="Z233" s="125">
        <f t="shared" si="74"/>
        <v>0</v>
      </c>
      <c r="AA233" s="125">
        <f t="shared" si="74"/>
        <v>1</v>
      </c>
      <c r="AB233" s="125">
        <f t="shared" si="74"/>
        <v>303</v>
      </c>
      <c r="AC233" s="125">
        <f t="shared" si="74"/>
        <v>0</v>
      </c>
      <c r="AD233" s="125">
        <f t="shared" si="74"/>
        <v>1</v>
      </c>
      <c r="AE233" s="125">
        <f t="shared" si="74"/>
        <v>0</v>
      </c>
      <c r="AF233" s="125">
        <f t="shared" si="74"/>
        <v>87</v>
      </c>
      <c r="AG233" s="125">
        <f t="shared" si="74"/>
        <v>2</v>
      </c>
      <c r="AH233" s="125">
        <f t="shared" si="74"/>
        <v>615</v>
      </c>
      <c r="AI233" s="125">
        <f t="shared" si="74"/>
        <v>6</v>
      </c>
      <c r="AJ233" s="125">
        <f t="shared" si="74"/>
        <v>14</v>
      </c>
      <c r="AK233" s="125">
        <f>AK226+AK220+AK170+AK153+AK232</f>
        <v>0</v>
      </c>
      <c r="AL233" s="125">
        <f t="shared" si="74"/>
        <v>0</v>
      </c>
      <c r="AM233" s="125">
        <f t="shared" si="74"/>
        <v>0</v>
      </c>
      <c r="AN233" s="125">
        <f t="shared" si="74"/>
        <v>2</v>
      </c>
      <c r="AO233" s="125">
        <f t="shared" si="74"/>
        <v>0</v>
      </c>
      <c r="AP233" s="125">
        <f t="shared" si="74"/>
        <v>66</v>
      </c>
      <c r="AQ233" s="125">
        <f t="shared" si="74"/>
        <v>42</v>
      </c>
      <c r="AR233" s="125">
        <f t="shared" si="74"/>
        <v>88</v>
      </c>
      <c r="AS233" s="125">
        <f t="shared" si="74"/>
        <v>104</v>
      </c>
      <c r="AT233" s="125">
        <f t="shared" si="74"/>
        <v>315</v>
      </c>
      <c r="AU233" s="125">
        <f t="shared" si="74"/>
        <v>0</v>
      </c>
      <c r="AV233" s="125">
        <f t="shared" si="74"/>
        <v>0</v>
      </c>
      <c r="AW233" s="125">
        <f t="shared" si="74"/>
        <v>0</v>
      </c>
      <c r="AX233" s="125">
        <f t="shared" si="74"/>
        <v>0</v>
      </c>
      <c r="AY233" s="125">
        <f t="shared" si="74"/>
        <v>0</v>
      </c>
      <c r="AZ233" s="125">
        <f t="shared" si="74"/>
        <v>1</v>
      </c>
      <c r="BA233" s="56"/>
    </row>
    <row r="234" spans="2:53" ht="12.75" customHeight="1" thickBot="1">
      <c r="B234" s="33"/>
      <c r="C234" s="11"/>
      <c r="D234" s="49"/>
      <c r="E234" s="10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56"/>
    </row>
    <row r="235" spans="2:53" ht="18" customHeight="1" thickBot="1">
      <c r="B235" s="127"/>
      <c r="C235" s="128" t="s">
        <v>300</v>
      </c>
      <c r="D235" s="53"/>
      <c r="E235" s="10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56"/>
    </row>
    <row r="236" spans="2:53" ht="12.75" customHeight="1">
      <c r="B236" s="129" t="s">
        <v>301</v>
      </c>
      <c r="C236" s="97" t="s">
        <v>302</v>
      </c>
      <c r="D236" s="64">
        <f aca="true" t="shared" si="75" ref="D236:D299">SUM(F236:AZ236)</f>
        <v>418</v>
      </c>
      <c r="E236" s="65">
        <f aca="true" t="shared" si="76" ref="E236:E299">COUNT(F236:AZ236)</f>
        <v>17</v>
      </c>
      <c r="F236" s="91"/>
      <c r="G236" s="91"/>
      <c r="H236" s="91">
        <v>1</v>
      </c>
      <c r="I236" s="91">
        <v>81</v>
      </c>
      <c r="J236" s="91">
        <v>11</v>
      </c>
      <c r="K236" s="91"/>
      <c r="L236" s="91"/>
      <c r="M236" s="91"/>
      <c r="N236" s="91"/>
      <c r="O236" s="91">
        <v>2</v>
      </c>
      <c r="P236" s="91"/>
      <c r="Q236" s="91">
        <v>3</v>
      </c>
      <c r="R236" s="91"/>
      <c r="S236" s="91"/>
      <c r="T236" s="91"/>
      <c r="U236" s="91">
        <v>10</v>
      </c>
      <c r="V236" s="91">
        <v>4</v>
      </c>
      <c r="W236" s="91">
        <v>2</v>
      </c>
      <c r="X236" s="91"/>
      <c r="Y236" s="91"/>
      <c r="Z236" s="91">
        <v>8</v>
      </c>
      <c r="AA236" s="91">
        <v>136</v>
      </c>
      <c r="AB236" s="91"/>
      <c r="AC236" s="91"/>
      <c r="AD236" s="91"/>
      <c r="AE236" s="91"/>
      <c r="AF236" s="91"/>
      <c r="AG236" s="91"/>
      <c r="AH236" s="91"/>
      <c r="AI236" s="91">
        <v>25</v>
      </c>
      <c r="AJ236" s="91"/>
      <c r="AK236" s="91"/>
      <c r="AL236" s="91">
        <v>4</v>
      </c>
      <c r="AM236" s="91"/>
      <c r="AN236" s="91">
        <v>58</v>
      </c>
      <c r="AO236" s="91">
        <v>48</v>
      </c>
      <c r="AP236" s="91">
        <v>17</v>
      </c>
      <c r="AQ236" s="91">
        <v>6</v>
      </c>
      <c r="AR236" s="91">
        <v>2</v>
      </c>
      <c r="AS236" s="91"/>
      <c r="AT236" s="91"/>
      <c r="AU236" s="91"/>
      <c r="AV236" s="91"/>
      <c r="AW236" s="91"/>
      <c r="AX236" s="91"/>
      <c r="AY236" s="91"/>
      <c r="AZ236" s="91"/>
      <c r="BA236" s="56"/>
    </row>
    <row r="237" spans="2:53" ht="12.75" customHeight="1">
      <c r="B237" s="130" t="s">
        <v>303</v>
      </c>
      <c r="C237" s="116" t="s">
        <v>304</v>
      </c>
      <c r="D237" s="69">
        <f t="shared" si="75"/>
        <v>181</v>
      </c>
      <c r="E237" s="70">
        <f t="shared" si="76"/>
        <v>12</v>
      </c>
      <c r="F237" s="74"/>
      <c r="G237" s="74"/>
      <c r="H237" s="74"/>
      <c r="I237" s="74">
        <v>3</v>
      </c>
      <c r="J237" s="74">
        <v>10</v>
      </c>
      <c r="K237" s="74"/>
      <c r="L237" s="74"/>
      <c r="M237" s="74"/>
      <c r="N237" s="74">
        <v>2</v>
      </c>
      <c r="O237" s="74"/>
      <c r="P237" s="74"/>
      <c r="Q237" s="74"/>
      <c r="R237" s="74"/>
      <c r="S237" s="74"/>
      <c r="T237" s="74"/>
      <c r="U237" s="74">
        <v>8</v>
      </c>
      <c r="V237" s="74"/>
      <c r="W237" s="74"/>
      <c r="X237" s="74"/>
      <c r="Y237" s="74">
        <v>2</v>
      </c>
      <c r="Z237" s="74"/>
      <c r="AA237" s="74">
        <v>4</v>
      </c>
      <c r="AB237" s="74"/>
      <c r="AC237" s="74"/>
      <c r="AD237" s="74"/>
      <c r="AE237" s="74"/>
      <c r="AF237" s="74"/>
      <c r="AG237" s="74"/>
      <c r="AH237" s="74"/>
      <c r="AI237" s="74"/>
      <c r="AJ237" s="74">
        <v>1</v>
      </c>
      <c r="AK237" s="74"/>
      <c r="AL237" s="74"/>
      <c r="AM237" s="74">
        <v>8</v>
      </c>
      <c r="AN237" s="74">
        <v>72</v>
      </c>
      <c r="AO237" s="74">
        <v>6</v>
      </c>
      <c r="AP237" s="74">
        <v>55</v>
      </c>
      <c r="AQ237" s="74">
        <v>10</v>
      </c>
      <c r="AR237" s="74"/>
      <c r="AS237" s="74"/>
      <c r="AT237" s="74"/>
      <c r="AU237" s="74"/>
      <c r="AV237" s="74"/>
      <c r="AW237" s="74"/>
      <c r="AX237" s="74"/>
      <c r="AY237" s="74"/>
      <c r="AZ237" s="74"/>
      <c r="BA237" s="56"/>
    </row>
    <row r="238" spans="2:53" ht="12.75" customHeight="1">
      <c r="B238" s="130" t="s">
        <v>305</v>
      </c>
      <c r="C238" s="116" t="s">
        <v>1148</v>
      </c>
      <c r="D238" s="69">
        <f t="shared" si="75"/>
        <v>263</v>
      </c>
      <c r="E238" s="70">
        <f t="shared" si="76"/>
        <v>16</v>
      </c>
      <c r="F238" s="74"/>
      <c r="G238" s="74"/>
      <c r="H238" s="74"/>
      <c r="I238" s="74">
        <v>20</v>
      </c>
      <c r="J238" s="74">
        <v>11</v>
      </c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>
        <v>29</v>
      </c>
      <c r="V238" s="74">
        <v>1</v>
      </c>
      <c r="W238" s="74">
        <v>2</v>
      </c>
      <c r="X238" s="74">
        <v>1</v>
      </c>
      <c r="Y238" s="74">
        <v>4</v>
      </c>
      <c r="Z238" s="74">
        <v>14</v>
      </c>
      <c r="AA238" s="74">
        <v>16</v>
      </c>
      <c r="AB238" s="74"/>
      <c r="AC238" s="74"/>
      <c r="AD238" s="74"/>
      <c r="AE238" s="74"/>
      <c r="AF238" s="74"/>
      <c r="AG238" s="74"/>
      <c r="AH238" s="74"/>
      <c r="AI238" s="74">
        <v>4</v>
      </c>
      <c r="AJ238" s="74"/>
      <c r="AK238" s="74"/>
      <c r="AL238" s="74">
        <v>2</v>
      </c>
      <c r="AM238" s="74">
        <v>6</v>
      </c>
      <c r="AN238" s="74">
        <v>6</v>
      </c>
      <c r="AO238" s="74">
        <v>122</v>
      </c>
      <c r="AP238" s="74">
        <v>10</v>
      </c>
      <c r="AQ238" s="74">
        <v>15</v>
      </c>
      <c r="AR238" s="74"/>
      <c r="AS238" s="74"/>
      <c r="AT238" s="74"/>
      <c r="AU238" s="74"/>
      <c r="AV238" s="74"/>
      <c r="AW238" s="74"/>
      <c r="AX238" s="74"/>
      <c r="AY238" s="74"/>
      <c r="AZ238" s="74"/>
      <c r="BA238" s="56"/>
    </row>
    <row r="239" spans="2:53" ht="12.75" customHeight="1">
      <c r="B239" s="130" t="s">
        <v>306</v>
      </c>
      <c r="C239" s="116" t="s">
        <v>307</v>
      </c>
      <c r="D239" s="69">
        <f t="shared" si="75"/>
        <v>79</v>
      </c>
      <c r="E239" s="70">
        <f t="shared" si="76"/>
        <v>14</v>
      </c>
      <c r="F239" s="74"/>
      <c r="G239" s="74"/>
      <c r="H239" s="74">
        <v>1</v>
      </c>
      <c r="I239" s="74">
        <v>10</v>
      </c>
      <c r="J239" s="74"/>
      <c r="K239" s="74"/>
      <c r="L239" s="74"/>
      <c r="M239" s="74"/>
      <c r="N239" s="74"/>
      <c r="O239" s="74">
        <v>1</v>
      </c>
      <c r="P239" s="74"/>
      <c r="Q239" s="74"/>
      <c r="R239" s="74"/>
      <c r="S239" s="74"/>
      <c r="T239" s="74"/>
      <c r="U239" s="74"/>
      <c r="V239" s="74">
        <v>2</v>
      </c>
      <c r="W239" s="74">
        <v>2</v>
      </c>
      <c r="X239" s="74">
        <v>2</v>
      </c>
      <c r="Y239" s="74">
        <v>2</v>
      </c>
      <c r="Z239" s="74"/>
      <c r="AA239" s="74">
        <v>9</v>
      </c>
      <c r="AB239" s="74"/>
      <c r="AC239" s="74"/>
      <c r="AD239" s="74"/>
      <c r="AE239" s="74"/>
      <c r="AF239" s="74"/>
      <c r="AG239" s="74">
        <v>1</v>
      </c>
      <c r="AH239" s="74"/>
      <c r="AI239" s="74">
        <v>21</v>
      </c>
      <c r="AJ239" s="74">
        <v>5</v>
      </c>
      <c r="AK239" s="74"/>
      <c r="AL239" s="74">
        <v>7</v>
      </c>
      <c r="AM239" s="74"/>
      <c r="AN239" s="74">
        <v>14</v>
      </c>
      <c r="AO239" s="74"/>
      <c r="AP239" s="74"/>
      <c r="AQ239" s="74">
        <v>2</v>
      </c>
      <c r="AR239" s="74"/>
      <c r="AS239" s="74"/>
      <c r="AT239" s="74"/>
      <c r="AU239" s="74"/>
      <c r="AV239" s="74"/>
      <c r="AW239" s="74"/>
      <c r="AX239" s="74"/>
      <c r="AY239" s="74"/>
      <c r="AZ239" s="74"/>
      <c r="BA239" s="56"/>
    </row>
    <row r="240" spans="2:53" ht="12.75" customHeight="1">
      <c r="B240" s="130" t="s">
        <v>308</v>
      </c>
      <c r="C240" s="116" t="s">
        <v>309</v>
      </c>
      <c r="D240" s="69">
        <f t="shared" si="75"/>
        <v>160</v>
      </c>
      <c r="E240" s="70">
        <f t="shared" si="76"/>
        <v>15</v>
      </c>
      <c r="F240" s="74"/>
      <c r="G240" s="74"/>
      <c r="H240" s="74">
        <v>2</v>
      </c>
      <c r="I240" s="74">
        <v>9</v>
      </c>
      <c r="J240" s="74">
        <v>6</v>
      </c>
      <c r="K240" s="74"/>
      <c r="L240" s="74"/>
      <c r="M240" s="74"/>
      <c r="N240" s="74"/>
      <c r="O240" s="74"/>
      <c r="P240" s="74"/>
      <c r="Q240" s="74"/>
      <c r="R240" s="74">
        <v>2</v>
      </c>
      <c r="S240" s="74"/>
      <c r="T240" s="74"/>
      <c r="U240" s="74">
        <v>33</v>
      </c>
      <c r="V240" s="74"/>
      <c r="W240" s="74"/>
      <c r="X240" s="74"/>
      <c r="Y240" s="74">
        <v>2</v>
      </c>
      <c r="Z240" s="74"/>
      <c r="AA240" s="74">
        <v>1</v>
      </c>
      <c r="AB240" s="74"/>
      <c r="AC240" s="74"/>
      <c r="AD240" s="74"/>
      <c r="AE240" s="74"/>
      <c r="AF240" s="74">
        <v>2</v>
      </c>
      <c r="AG240" s="74"/>
      <c r="AH240" s="74"/>
      <c r="AI240" s="74">
        <v>2</v>
      </c>
      <c r="AJ240" s="74">
        <v>2</v>
      </c>
      <c r="AK240" s="74"/>
      <c r="AL240" s="74"/>
      <c r="AM240" s="74">
        <v>4</v>
      </c>
      <c r="AN240" s="74">
        <v>8</v>
      </c>
      <c r="AO240" s="74">
        <v>29</v>
      </c>
      <c r="AP240" s="74">
        <v>51</v>
      </c>
      <c r="AQ240" s="74">
        <v>7</v>
      </c>
      <c r="AR240" s="74"/>
      <c r="AS240" s="74"/>
      <c r="AT240" s="74"/>
      <c r="AU240" s="74"/>
      <c r="AV240" s="74"/>
      <c r="AW240" s="74"/>
      <c r="AX240" s="74"/>
      <c r="AY240" s="74"/>
      <c r="AZ240" s="74"/>
      <c r="BA240" s="56"/>
    </row>
    <row r="241" spans="2:53" ht="12.75" customHeight="1">
      <c r="B241" s="130" t="s">
        <v>310</v>
      </c>
      <c r="C241" s="116" t="s">
        <v>311</v>
      </c>
      <c r="D241" s="69">
        <f t="shared" si="75"/>
        <v>144</v>
      </c>
      <c r="E241" s="70">
        <f t="shared" si="76"/>
        <v>13</v>
      </c>
      <c r="F241" s="74"/>
      <c r="G241" s="74">
        <v>2</v>
      </c>
      <c r="H241" s="74"/>
      <c r="I241" s="74">
        <v>16</v>
      </c>
      <c r="J241" s="74">
        <v>12</v>
      </c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>
        <v>6</v>
      </c>
      <c r="V241" s="74">
        <v>34</v>
      </c>
      <c r="W241" s="74">
        <v>1</v>
      </c>
      <c r="X241" s="74"/>
      <c r="Y241" s="74"/>
      <c r="Z241" s="74">
        <v>10</v>
      </c>
      <c r="AA241" s="74">
        <v>3</v>
      </c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>
        <v>32</v>
      </c>
      <c r="AN241" s="74">
        <v>15</v>
      </c>
      <c r="AO241" s="74">
        <v>2</v>
      </c>
      <c r="AP241" s="74">
        <v>7</v>
      </c>
      <c r="AQ241" s="74">
        <v>4</v>
      </c>
      <c r="AR241" s="74"/>
      <c r="AS241" s="74"/>
      <c r="AT241" s="74"/>
      <c r="AU241" s="74"/>
      <c r="AV241" s="74"/>
      <c r="AW241" s="74"/>
      <c r="AX241" s="74"/>
      <c r="AY241" s="74"/>
      <c r="AZ241" s="74"/>
      <c r="BA241" s="56"/>
    </row>
    <row r="242" spans="2:53" ht="12.75" customHeight="1">
      <c r="B242" s="130" t="s">
        <v>312</v>
      </c>
      <c r="C242" s="116" t="s">
        <v>313</v>
      </c>
      <c r="D242" s="69">
        <f t="shared" si="75"/>
        <v>114</v>
      </c>
      <c r="E242" s="70">
        <f t="shared" si="76"/>
        <v>8</v>
      </c>
      <c r="F242" s="74"/>
      <c r="G242" s="74">
        <v>1</v>
      </c>
      <c r="H242" s="74">
        <v>1</v>
      </c>
      <c r="I242" s="74"/>
      <c r="J242" s="74"/>
      <c r="K242" s="74"/>
      <c r="L242" s="74">
        <v>1</v>
      </c>
      <c r="M242" s="74"/>
      <c r="N242" s="74">
        <v>2</v>
      </c>
      <c r="O242" s="74"/>
      <c r="P242" s="74"/>
      <c r="Q242" s="74"/>
      <c r="R242" s="74"/>
      <c r="S242" s="74"/>
      <c r="T242" s="74"/>
      <c r="U242" s="74"/>
      <c r="V242" s="74"/>
      <c r="W242" s="74">
        <v>1</v>
      </c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>
        <v>1</v>
      </c>
      <c r="AJ242" s="74">
        <v>105</v>
      </c>
      <c r="AK242" s="74"/>
      <c r="AL242" s="74">
        <v>2</v>
      </c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56"/>
    </row>
    <row r="243" spans="2:53" ht="12.75" customHeight="1">
      <c r="B243" s="130" t="s">
        <v>314</v>
      </c>
      <c r="C243" s="116" t="s">
        <v>315</v>
      </c>
      <c r="D243" s="69">
        <f t="shared" si="75"/>
        <v>60</v>
      </c>
      <c r="E243" s="70">
        <f t="shared" si="76"/>
        <v>14</v>
      </c>
      <c r="F243" s="74"/>
      <c r="G243" s="74"/>
      <c r="H243" s="74">
        <v>4</v>
      </c>
      <c r="I243" s="74">
        <v>4</v>
      </c>
      <c r="J243" s="74"/>
      <c r="K243" s="74"/>
      <c r="L243" s="74"/>
      <c r="M243" s="74"/>
      <c r="N243" s="74">
        <v>1</v>
      </c>
      <c r="O243" s="74">
        <v>1</v>
      </c>
      <c r="P243" s="74">
        <v>2</v>
      </c>
      <c r="Q243" s="74">
        <v>4</v>
      </c>
      <c r="R243" s="74"/>
      <c r="S243" s="74"/>
      <c r="T243" s="74"/>
      <c r="U243" s="74">
        <v>1</v>
      </c>
      <c r="V243" s="74"/>
      <c r="W243" s="74">
        <v>2</v>
      </c>
      <c r="X243" s="74"/>
      <c r="Y243" s="74"/>
      <c r="Z243" s="74"/>
      <c r="AA243" s="74"/>
      <c r="AB243" s="74"/>
      <c r="AC243" s="74"/>
      <c r="AD243" s="74"/>
      <c r="AE243" s="74"/>
      <c r="AF243" s="74">
        <v>20</v>
      </c>
      <c r="AG243" s="74"/>
      <c r="AH243" s="74"/>
      <c r="AI243" s="74"/>
      <c r="AJ243" s="74">
        <v>7</v>
      </c>
      <c r="AK243" s="74">
        <v>6</v>
      </c>
      <c r="AL243" s="74"/>
      <c r="AM243" s="74"/>
      <c r="AN243" s="74">
        <v>1</v>
      </c>
      <c r="AO243" s="74">
        <v>2</v>
      </c>
      <c r="AP243" s="74"/>
      <c r="AQ243" s="74"/>
      <c r="AR243" s="74"/>
      <c r="AS243" s="74">
        <v>5</v>
      </c>
      <c r="AT243" s="74"/>
      <c r="AU243" s="74"/>
      <c r="AV243" s="74"/>
      <c r="AW243" s="74"/>
      <c r="AX243" s="74"/>
      <c r="AY243" s="74"/>
      <c r="AZ243" s="74"/>
      <c r="BA243" s="56"/>
    </row>
    <row r="244" spans="2:53" ht="12.75" customHeight="1">
      <c r="B244" s="130" t="s">
        <v>316</v>
      </c>
      <c r="C244" s="116" t="s">
        <v>317</v>
      </c>
      <c r="D244" s="69">
        <f t="shared" si="75"/>
        <v>16</v>
      </c>
      <c r="E244" s="70">
        <f t="shared" si="76"/>
        <v>3</v>
      </c>
      <c r="F244" s="74"/>
      <c r="G244" s="74"/>
      <c r="H244" s="74"/>
      <c r="I244" s="74"/>
      <c r="J244" s="74">
        <v>4</v>
      </c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>
        <v>3</v>
      </c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>
        <v>9</v>
      </c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56"/>
    </row>
    <row r="245" spans="2:53" ht="12.75" customHeight="1">
      <c r="B245" s="130" t="s">
        <v>318</v>
      </c>
      <c r="C245" s="116" t="s">
        <v>319</v>
      </c>
      <c r="D245" s="69">
        <f t="shared" si="75"/>
        <v>96</v>
      </c>
      <c r="E245" s="70">
        <f t="shared" si="76"/>
        <v>16</v>
      </c>
      <c r="F245" s="74"/>
      <c r="G245" s="74"/>
      <c r="H245" s="74">
        <v>2</v>
      </c>
      <c r="I245" s="74">
        <v>3</v>
      </c>
      <c r="J245" s="74"/>
      <c r="K245" s="74"/>
      <c r="L245" s="74"/>
      <c r="M245" s="74"/>
      <c r="N245" s="74">
        <v>6</v>
      </c>
      <c r="O245" s="74">
        <v>1</v>
      </c>
      <c r="P245" s="74"/>
      <c r="Q245" s="74">
        <v>4</v>
      </c>
      <c r="R245" s="74"/>
      <c r="S245" s="74"/>
      <c r="T245" s="74"/>
      <c r="U245" s="74">
        <v>1</v>
      </c>
      <c r="V245" s="74"/>
      <c r="W245" s="74">
        <v>3</v>
      </c>
      <c r="X245" s="74"/>
      <c r="Y245" s="74"/>
      <c r="Z245" s="74"/>
      <c r="AA245" s="74">
        <v>5</v>
      </c>
      <c r="AB245" s="74">
        <v>1</v>
      </c>
      <c r="AC245" s="74"/>
      <c r="AD245" s="74"/>
      <c r="AE245" s="74"/>
      <c r="AF245" s="74">
        <v>2</v>
      </c>
      <c r="AG245" s="74"/>
      <c r="AH245" s="74"/>
      <c r="AI245" s="74">
        <v>2</v>
      </c>
      <c r="AJ245" s="74">
        <v>53</v>
      </c>
      <c r="AK245" s="74"/>
      <c r="AL245" s="74">
        <v>1</v>
      </c>
      <c r="AM245" s="74"/>
      <c r="AN245" s="74">
        <v>2</v>
      </c>
      <c r="AO245" s="74"/>
      <c r="AP245" s="74">
        <v>4</v>
      </c>
      <c r="AQ245" s="74"/>
      <c r="AR245" s="74">
        <v>6</v>
      </c>
      <c r="AS245" s="74"/>
      <c r="AT245" s="74"/>
      <c r="AU245" s="74"/>
      <c r="AV245" s="74"/>
      <c r="AW245" s="74"/>
      <c r="AX245" s="74"/>
      <c r="AY245" s="74"/>
      <c r="AZ245" s="74"/>
      <c r="BA245" s="56"/>
    </row>
    <row r="246" spans="2:53" ht="12.75" customHeight="1">
      <c r="B246" s="130" t="s">
        <v>320</v>
      </c>
      <c r="C246" s="116" t="s">
        <v>321</v>
      </c>
      <c r="D246" s="69">
        <f t="shared" si="75"/>
        <v>14</v>
      </c>
      <c r="E246" s="70">
        <f t="shared" si="76"/>
        <v>5</v>
      </c>
      <c r="F246" s="74"/>
      <c r="G246" s="74"/>
      <c r="H246" s="74"/>
      <c r="I246" s="74">
        <v>2</v>
      </c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>
        <v>1</v>
      </c>
      <c r="Y246" s="74"/>
      <c r="Z246" s="74"/>
      <c r="AA246" s="74"/>
      <c r="AB246" s="74"/>
      <c r="AC246" s="74"/>
      <c r="AD246" s="74"/>
      <c r="AE246" s="74"/>
      <c r="AF246" s="74"/>
      <c r="AG246" s="74">
        <v>2</v>
      </c>
      <c r="AH246" s="74"/>
      <c r="AI246" s="74"/>
      <c r="AJ246" s="74">
        <v>7</v>
      </c>
      <c r="AK246" s="74"/>
      <c r="AL246" s="74"/>
      <c r="AM246" s="74"/>
      <c r="AN246" s="74"/>
      <c r="AO246" s="74"/>
      <c r="AP246" s="74">
        <v>2</v>
      </c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56"/>
    </row>
    <row r="247" spans="2:53" ht="12.75" customHeight="1">
      <c r="B247" s="130" t="s">
        <v>322</v>
      </c>
      <c r="C247" s="131" t="s">
        <v>323</v>
      </c>
      <c r="D247" s="69">
        <f t="shared" si="75"/>
        <v>71</v>
      </c>
      <c r="E247" s="70">
        <f t="shared" si="76"/>
        <v>12</v>
      </c>
      <c r="F247" s="74"/>
      <c r="G247" s="74"/>
      <c r="H247" s="74"/>
      <c r="I247" s="74"/>
      <c r="J247" s="74"/>
      <c r="K247" s="74"/>
      <c r="L247" s="74"/>
      <c r="M247" s="74"/>
      <c r="N247" s="74">
        <v>5</v>
      </c>
      <c r="O247" s="74"/>
      <c r="P247" s="74"/>
      <c r="Q247" s="74"/>
      <c r="R247" s="74">
        <v>1</v>
      </c>
      <c r="S247" s="74"/>
      <c r="T247" s="74"/>
      <c r="U247" s="74"/>
      <c r="V247" s="74"/>
      <c r="W247" s="74">
        <v>6</v>
      </c>
      <c r="X247" s="74">
        <v>1</v>
      </c>
      <c r="Y247" s="74"/>
      <c r="Z247" s="74"/>
      <c r="AA247" s="74"/>
      <c r="AB247" s="74"/>
      <c r="AC247" s="74"/>
      <c r="AD247" s="74"/>
      <c r="AE247" s="74"/>
      <c r="AF247" s="74"/>
      <c r="AG247" s="74">
        <v>10</v>
      </c>
      <c r="AH247" s="74">
        <v>1</v>
      </c>
      <c r="AI247" s="74"/>
      <c r="AJ247" s="74">
        <v>1</v>
      </c>
      <c r="AK247" s="74"/>
      <c r="AL247" s="74">
        <v>2</v>
      </c>
      <c r="AM247" s="74"/>
      <c r="AN247" s="74"/>
      <c r="AO247" s="74"/>
      <c r="AP247" s="74">
        <v>2</v>
      </c>
      <c r="AQ247" s="74"/>
      <c r="AR247" s="74">
        <v>7</v>
      </c>
      <c r="AS247" s="74">
        <v>3</v>
      </c>
      <c r="AT247" s="74">
        <v>32</v>
      </c>
      <c r="AU247" s="74"/>
      <c r="AV247" s="74"/>
      <c r="AW247" s="74"/>
      <c r="AX247" s="74"/>
      <c r="AY247" s="74"/>
      <c r="AZ247" s="74"/>
      <c r="BA247" s="56"/>
    </row>
    <row r="248" spans="2:53" ht="12.75" customHeight="1">
      <c r="B248" s="130" t="s">
        <v>324</v>
      </c>
      <c r="C248" s="116" t="s">
        <v>325</v>
      </c>
      <c r="D248" s="69">
        <f t="shared" si="75"/>
        <v>93</v>
      </c>
      <c r="E248" s="70">
        <f t="shared" si="76"/>
        <v>11</v>
      </c>
      <c r="F248" s="74"/>
      <c r="G248" s="74"/>
      <c r="H248" s="74"/>
      <c r="I248" s="74">
        <v>17</v>
      </c>
      <c r="J248" s="74">
        <v>2</v>
      </c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>
        <v>6</v>
      </c>
      <c r="W248" s="74"/>
      <c r="X248" s="74"/>
      <c r="Y248" s="74">
        <v>23</v>
      </c>
      <c r="Z248" s="74">
        <v>1</v>
      </c>
      <c r="AA248" s="74">
        <v>2</v>
      </c>
      <c r="AB248" s="74"/>
      <c r="AC248" s="74"/>
      <c r="AD248" s="74"/>
      <c r="AE248" s="74"/>
      <c r="AF248" s="74"/>
      <c r="AG248" s="74"/>
      <c r="AH248" s="74"/>
      <c r="AI248" s="74">
        <v>2</v>
      </c>
      <c r="AJ248" s="74"/>
      <c r="AK248" s="74"/>
      <c r="AL248" s="74"/>
      <c r="AM248" s="74">
        <v>4</v>
      </c>
      <c r="AN248" s="74">
        <v>26</v>
      </c>
      <c r="AO248" s="74"/>
      <c r="AP248" s="74">
        <v>6</v>
      </c>
      <c r="AQ248" s="74"/>
      <c r="AR248" s="74"/>
      <c r="AS248" s="74"/>
      <c r="AT248" s="74"/>
      <c r="AU248" s="74"/>
      <c r="AV248" s="74"/>
      <c r="AW248" s="74">
        <v>4</v>
      </c>
      <c r="AX248" s="74"/>
      <c r="AY248" s="74"/>
      <c r="AZ248" s="74"/>
      <c r="BA248" s="56"/>
    </row>
    <row r="249" spans="2:53" ht="12.75" customHeight="1">
      <c r="B249" s="130" t="s">
        <v>326</v>
      </c>
      <c r="C249" s="116" t="s">
        <v>327</v>
      </c>
      <c r="D249" s="69">
        <f t="shared" si="75"/>
        <v>86</v>
      </c>
      <c r="E249" s="70">
        <f t="shared" si="76"/>
        <v>12</v>
      </c>
      <c r="F249" s="74"/>
      <c r="G249" s="74"/>
      <c r="H249" s="74"/>
      <c r="I249" s="74">
        <v>1</v>
      </c>
      <c r="J249" s="74"/>
      <c r="K249" s="74"/>
      <c r="L249" s="74"/>
      <c r="M249" s="74">
        <v>1</v>
      </c>
      <c r="N249" s="74"/>
      <c r="O249" s="74"/>
      <c r="P249" s="74"/>
      <c r="Q249" s="74"/>
      <c r="R249" s="74">
        <v>1</v>
      </c>
      <c r="S249" s="74"/>
      <c r="T249" s="74"/>
      <c r="U249" s="74"/>
      <c r="V249" s="74"/>
      <c r="W249" s="74">
        <v>8</v>
      </c>
      <c r="X249" s="74"/>
      <c r="Y249" s="74"/>
      <c r="Z249" s="74"/>
      <c r="AA249" s="74"/>
      <c r="AB249" s="74"/>
      <c r="AC249" s="74"/>
      <c r="AD249" s="74"/>
      <c r="AE249" s="74"/>
      <c r="AF249" s="74"/>
      <c r="AG249" s="74">
        <v>7</v>
      </c>
      <c r="AH249" s="74"/>
      <c r="AI249" s="74">
        <v>2</v>
      </c>
      <c r="AJ249" s="74">
        <v>1</v>
      </c>
      <c r="AK249" s="74"/>
      <c r="AL249" s="74">
        <v>40</v>
      </c>
      <c r="AM249" s="74"/>
      <c r="AN249" s="74">
        <v>4</v>
      </c>
      <c r="AO249" s="74"/>
      <c r="AP249" s="74">
        <v>13</v>
      </c>
      <c r="AQ249" s="74"/>
      <c r="AR249" s="74">
        <v>4</v>
      </c>
      <c r="AS249" s="74">
        <v>4</v>
      </c>
      <c r="AT249" s="74"/>
      <c r="AU249" s="74"/>
      <c r="AV249" s="74"/>
      <c r="AW249" s="74"/>
      <c r="AX249" s="74"/>
      <c r="AY249" s="74"/>
      <c r="AZ249" s="74"/>
      <c r="BA249" s="56"/>
    </row>
    <row r="250" spans="2:53" ht="12.75" customHeight="1">
      <c r="B250" s="130" t="s">
        <v>328</v>
      </c>
      <c r="C250" s="116" t="s">
        <v>329</v>
      </c>
      <c r="D250" s="69">
        <f t="shared" si="75"/>
        <v>78</v>
      </c>
      <c r="E250" s="70">
        <f t="shared" si="76"/>
        <v>11</v>
      </c>
      <c r="F250" s="74"/>
      <c r="G250" s="74"/>
      <c r="H250" s="74"/>
      <c r="I250" s="74">
        <v>4</v>
      </c>
      <c r="J250" s="74"/>
      <c r="K250" s="74"/>
      <c r="L250" s="74">
        <v>1</v>
      </c>
      <c r="M250" s="74"/>
      <c r="N250" s="74">
        <v>3</v>
      </c>
      <c r="O250" s="74"/>
      <c r="P250" s="74"/>
      <c r="Q250" s="74">
        <v>4</v>
      </c>
      <c r="R250" s="74"/>
      <c r="S250" s="74"/>
      <c r="T250" s="74"/>
      <c r="U250" s="74"/>
      <c r="V250" s="74"/>
      <c r="W250" s="74">
        <v>12</v>
      </c>
      <c r="X250" s="74"/>
      <c r="Y250" s="74"/>
      <c r="Z250" s="74"/>
      <c r="AA250" s="74"/>
      <c r="AB250" s="74"/>
      <c r="AC250" s="74"/>
      <c r="AD250" s="74"/>
      <c r="AE250" s="74"/>
      <c r="AF250" s="74"/>
      <c r="AG250" s="74">
        <v>3</v>
      </c>
      <c r="AH250" s="74"/>
      <c r="AI250" s="74">
        <v>3</v>
      </c>
      <c r="AJ250" s="74">
        <v>40</v>
      </c>
      <c r="AK250" s="74"/>
      <c r="AL250" s="74">
        <v>5</v>
      </c>
      <c r="AM250" s="74"/>
      <c r="AN250" s="74">
        <v>2</v>
      </c>
      <c r="AO250" s="74"/>
      <c r="AP250" s="74"/>
      <c r="AQ250" s="74"/>
      <c r="AR250" s="74">
        <v>1</v>
      </c>
      <c r="AS250" s="74"/>
      <c r="AT250" s="74"/>
      <c r="AU250" s="74"/>
      <c r="AV250" s="74"/>
      <c r="AW250" s="74"/>
      <c r="AX250" s="74"/>
      <c r="AY250" s="74"/>
      <c r="AZ250" s="74"/>
      <c r="BA250" s="56"/>
    </row>
    <row r="251" spans="2:53" ht="12.75" customHeight="1">
      <c r="B251" s="130" t="s">
        <v>330</v>
      </c>
      <c r="C251" s="116" t="s">
        <v>331</v>
      </c>
      <c r="D251" s="69">
        <f t="shared" si="75"/>
        <v>223</v>
      </c>
      <c r="E251" s="70">
        <f t="shared" si="76"/>
        <v>16</v>
      </c>
      <c r="F251" s="74"/>
      <c r="G251" s="74"/>
      <c r="H251" s="74">
        <v>26</v>
      </c>
      <c r="I251" s="74">
        <v>1</v>
      </c>
      <c r="J251" s="74"/>
      <c r="K251" s="74"/>
      <c r="L251" s="74"/>
      <c r="M251" s="74"/>
      <c r="N251" s="74">
        <v>1</v>
      </c>
      <c r="O251" s="74">
        <v>13</v>
      </c>
      <c r="P251" s="74"/>
      <c r="Q251" s="74">
        <v>52</v>
      </c>
      <c r="R251" s="74">
        <v>1</v>
      </c>
      <c r="S251" s="74">
        <v>3</v>
      </c>
      <c r="T251" s="74"/>
      <c r="U251" s="74">
        <v>1</v>
      </c>
      <c r="V251" s="74"/>
      <c r="W251" s="74">
        <v>1</v>
      </c>
      <c r="X251" s="74"/>
      <c r="Y251" s="74"/>
      <c r="Z251" s="74"/>
      <c r="AA251" s="74"/>
      <c r="AB251" s="74"/>
      <c r="AC251" s="74"/>
      <c r="AD251" s="74"/>
      <c r="AE251" s="74"/>
      <c r="AF251" s="74">
        <v>11</v>
      </c>
      <c r="AG251" s="74"/>
      <c r="AH251" s="74">
        <v>3</v>
      </c>
      <c r="AI251" s="74"/>
      <c r="AJ251" s="74">
        <v>16</v>
      </c>
      <c r="AK251" s="74">
        <v>90</v>
      </c>
      <c r="AL251" s="74"/>
      <c r="AM251" s="74"/>
      <c r="AN251" s="74"/>
      <c r="AO251" s="74"/>
      <c r="AP251" s="74">
        <v>1</v>
      </c>
      <c r="AQ251" s="74"/>
      <c r="AR251" s="74">
        <v>2</v>
      </c>
      <c r="AS251" s="74">
        <v>1</v>
      </c>
      <c r="AT251" s="74"/>
      <c r="AU251" s="74"/>
      <c r="AV251" s="74"/>
      <c r="AW251" s="74"/>
      <c r="AX251" s="74"/>
      <c r="AY251" s="74"/>
      <c r="AZ251" s="74"/>
      <c r="BA251" s="56"/>
    </row>
    <row r="252" spans="2:53" ht="12.75" customHeight="1">
      <c r="B252" s="130" t="s">
        <v>332</v>
      </c>
      <c r="C252" s="116" t="s">
        <v>333</v>
      </c>
      <c r="D252" s="69">
        <f t="shared" si="75"/>
        <v>151</v>
      </c>
      <c r="E252" s="70">
        <f t="shared" si="76"/>
        <v>13</v>
      </c>
      <c r="F252" s="74"/>
      <c r="G252" s="74"/>
      <c r="H252" s="74"/>
      <c r="I252" s="74">
        <v>12</v>
      </c>
      <c r="J252" s="74">
        <v>15</v>
      </c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>
        <v>29</v>
      </c>
      <c r="V252" s="74"/>
      <c r="W252" s="74"/>
      <c r="X252" s="74"/>
      <c r="Y252" s="74"/>
      <c r="Z252" s="74">
        <v>10</v>
      </c>
      <c r="AA252" s="74">
        <v>6</v>
      </c>
      <c r="AB252" s="74"/>
      <c r="AC252" s="74"/>
      <c r="AD252" s="74"/>
      <c r="AE252" s="74"/>
      <c r="AF252" s="74">
        <v>2</v>
      </c>
      <c r="AG252" s="74"/>
      <c r="AH252" s="74"/>
      <c r="AI252" s="74"/>
      <c r="AJ252" s="74">
        <v>1</v>
      </c>
      <c r="AK252" s="74"/>
      <c r="AL252" s="74"/>
      <c r="AM252" s="74">
        <v>2</v>
      </c>
      <c r="AN252" s="74">
        <v>2</v>
      </c>
      <c r="AO252" s="74">
        <v>59</v>
      </c>
      <c r="AP252" s="74">
        <v>5</v>
      </c>
      <c r="AQ252" s="74">
        <v>6</v>
      </c>
      <c r="AR252" s="74"/>
      <c r="AS252" s="74">
        <v>2</v>
      </c>
      <c r="AT252" s="74"/>
      <c r="AU252" s="74"/>
      <c r="AV252" s="74"/>
      <c r="AW252" s="74"/>
      <c r="AX252" s="74"/>
      <c r="AY252" s="74"/>
      <c r="AZ252" s="74"/>
      <c r="BA252" s="56"/>
    </row>
    <row r="253" spans="2:53" ht="12.75" customHeight="1">
      <c r="B253" s="130" t="s">
        <v>334</v>
      </c>
      <c r="C253" s="116" t="s">
        <v>335</v>
      </c>
      <c r="D253" s="69">
        <f t="shared" si="75"/>
        <v>195</v>
      </c>
      <c r="E253" s="70">
        <f t="shared" si="76"/>
        <v>13</v>
      </c>
      <c r="F253" s="74"/>
      <c r="G253" s="74"/>
      <c r="H253" s="74"/>
      <c r="I253" s="74">
        <v>4</v>
      </c>
      <c r="J253" s="74">
        <v>7</v>
      </c>
      <c r="K253" s="74"/>
      <c r="L253" s="74"/>
      <c r="M253" s="74"/>
      <c r="N253" s="74"/>
      <c r="O253" s="74"/>
      <c r="P253" s="74"/>
      <c r="Q253" s="74">
        <v>2</v>
      </c>
      <c r="R253" s="74"/>
      <c r="S253" s="74"/>
      <c r="T253" s="74"/>
      <c r="U253" s="74">
        <v>9</v>
      </c>
      <c r="V253" s="74">
        <v>45</v>
      </c>
      <c r="W253" s="74"/>
      <c r="X253" s="74"/>
      <c r="Y253" s="74"/>
      <c r="Z253" s="74">
        <v>3</v>
      </c>
      <c r="AA253" s="74"/>
      <c r="AB253" s="74">
        <v>2</v>
      </c>
      <c r="AC253" s="74"/>
      <c r="AD253" s="74"/>
      <c r="AE253" s="74"/>
      <c r="AF253" s="74"/>
      <c r="AG253" s="74"/>
      <c r="AH253" s="74">
        <v>2</v>
      </c>
      <c r="AI253" s="74"/>
      <c r="AJ253" s="74"/>
      <c r="AK253" s="74"/>
      <c r="AL253" s="74"/>
      <c r="AM253" s="74">
        <v>82</v>
      </c>
      <c r="AN253" s="74"/>
      <c r="AO253" s="74">
        <v>4</v>
      </c>
      <c r="AP253" s="74">
        <v>25</v>
      </c>
      <c r="AQ253" s="74">
        <v>8</v>
      </c>
      <c r="AR253" s="74"/>
      <c r="AS253" s="74"/>
      <c r="AT253" s="74">
        <v>2</v>
      </c>
      <c r="AU253" s="74"/>
      <c r="AV253" s="74"/>
      <c r="AW253" s="74"/>
      <c r="AX253" s="74"/>
      <c r="AY253" s="74"/>
      <c r="AZ253" s="74"/>
      <c r="BA253" s="56"/>
    </row>
    <row r="254" spans="2:53" ht="12.75" customHeight="1">
      <c r="B254" s="130" t="s">
        <v>336</v>
      </c>
      <c r="C254" s="116" t="s">
        <v>337</v>
      </c>
      <c r="D254" s="69">
        <f t="shared" si="75"/>
        <v>266</v>
      </c>
      <c r="E254" s="70">
        <f t="shared" si="76"/>
        <v>13</v>
      </c>
      <c r="F254" s="74"/>
      <c r="G254" s="74"/>
      <c r="H254" s="74"/>
      <c r="I254" s="74">
        <v>7</v>
      </c>
      <c r="J254" s="74">
        <v>1</v>
      </c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>
        <v>17</v>
      </c>
      <c r="X254" s="74">
        <v>2</v>
      </c>
      <c r="Y254" s="74">
        <v>5</v>
      </c>
      <c r="Z254" s="74"/>
      <c r="AA254" s="74">
        <v>4</v>
      </c>
      <c r="AB254" s="74"/>
      <c r="AC254" s="74"/>
      <c r="AD254" s="74"/>
      <c r="AE254" s="74"/>
      <c r="AF254" s="74">
        <v>2</v>
      </c>
      <c r="AG254" s="74"/>
      <c r="AH254" s="74">
        <v>2</v>
      </c>
      <c r="AI254" s="74"/>
      <c r="AJ254" s="74"/>
      <c r="AK254" s="74"/>
      <c r="AL254" s="74">
        <v>211</v>
      </c>
      <c r="AM254" s="74"/>
      <c r="AN254" s="74">
        <v>8</v>
      </c>
      <c r="AO254" s="74">
        <v>2</v>
      </c>
      <c r="AP254" s="74">
        <v>3</v>
      </c>
      <c r="AQ254" s="74"/>
      <c r="AR254" s="74">
        <v>2</v>
      </c>
      <c r="AS254" s="74"/>
      <c r="AT254" s="74"/>
      <c r="AU254" s="74"/>
      <c r="AV254" s="74"/>
      <c r="AW254" s="74"/>
      <c r="AX254" s="74"/>
      <c r="AY254" s="74"/>
      <c r="AZ254" s="74"/>
      <c r="BA254" s="56"/>
    </row>
    <row r="255" spans="2:53" ht="12.75" customHeight="1">
      <c r="B255" s="130" t="s">
        <v>338</v>
      </c>
      <c r="C255" s="116" t="s">
        <v>339</v>
      </c>
      <c r="D255" s="69">
        <f t="shared" si="75"/>
        <v>0</v>
      </c>
      <c r="E255" s="70">
        <f t="shared" si="76"/>
        <v>0</v>
      </c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56"/>
    </row>
    <row r="256" spans="2:53" ht="12.75" customHeight="1">
      <c r="B256" s="130" t="s">
        <v>340</v>
      </c>
      <c r="C256" s="116" t="s">
        <v>341</v>
      </c>
      <c r="D256" s="69">
        <f t="shared" si="75"/>
        <v>68</v>
      </c>
      <c r="E256" s="70">
        <f t="shared" si="76"/>
        <v>8</v>
      </c>
      <c r="F256" s="74"/>
      <c r="G256" s="74"/>
      <c r="H256" s="74"/>
      <c r="I256" s="74">
        <v>11</v>
      </c>
      <c r="J256" s="74">
        <v>7</v>
      </c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>
        <v>4</v>
      </c>
      <c r="V256" s="74"/>
      <c r="W256" s="74"/>
      <c r="X256" s="74"/>
      <c r="Y256" s="74"/>
      <c r="Z256" s="74"/>
      <c r="AA256" s="74">
        <v>2</v>
      </c>
      <c r="AB256" s="74"/>
      <c r="AC256" s="74"/>
      <c r="AD256" s="74"/>
      <c r="AE256" s="74"/>
      <c r="AF256" s="74">
        <v>2</v>
      </c>
      <c r="AG256" s="74"/>
      <c r="AH256" s="74"/>
      <c r="AI256" s="74">
        <v>4</v>
      </c>
      <c r="AJ256" s="74"/>
      <c r="AK256" s="74"/>
      <c r="AL256" s="74"/>
      <c r="AM256" s="74"/>
      <c r="AN256" s="74"/>
      <c r="AO256" s="74">
        <v>17</v>
      </c>
      <c r="AP256" s="74">
        <v>21</v>
      </c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56"/>
    </row>
    <row r="257" spans="2:53" ht="12.75" customHeight="1">
      <c r="B257" s="130" t="s">
        <v>342</v>
      </c>
      <c r="C257" s="116" t="s">
        <v>343</v>
      </c>
      <c r="D257" s="69">
        <f t="shared" si="75"/>
        <v>104</v>
      </c>
      <c r="E257" s="70">
        <f t="shared" si="76"/>
        <v>16</v>
      </c>
      <c r="F257" s="74"/>
      <c r="G257" s="74">
        <v>2</v>
      </c>
      <c r="H257" s="74">
        <v>2</v>
      </c>
      <c r="I257" s="74">
        <v>4</v>
      </c>
      <c r="J257" s="74"/>
      <c r="K257" s="74"/>
      <c r="L257" s="74">
        <v>3</v>
      </c>
      <c r="M257" s="74"/>
      <c r="N257" s="74">
        <v>15</v>
      </c>
      <c r="O257" s="74"/>
      <c r="P257" s="74"/>
      <c r="Q257" s="74">
        <v>3</v>
      </c>
      <c r="R257" s="74">
        <v>1</v>
      </c>
      <c r="S257" s="74"/>
      <c r="T257" s="74"/>
      <c r="U257" s="74"/>
      <c r="V257" s="74"/>
      <c r="W257" s="74">
        <v>13</v>
      </c>
      <c r="X257" s="74"/>
      <c r="Y257" s="74">
        <v>1</v>
      </c>
      <c r="Z257" s="74"/>
      <c r="AA257" s="74"/>
      <c r="AB257" s="74"/>
      <c r="AC257" s="74"/>
      <c r="AD257" s="74"/>
      <c r="AE257" s="74"/>
      <c r="AF257" s="74">
        <v>1</v>
      </c>
      <c r="AG257" s="74">
        <v>4</v>
      </c>
      <c r="AH257" s="74"/>
      <c r="AI257" s="74"/>
      <c r="AJ257" s="74">
        <v>47</v>
      </c>
      <c r="AK257" s="74">
        <v>1</v>
      </c>
      <c r="AL257" s="74">
        <v>4</v>
      </c>
      <c r="AM257" s="74"/>
      <c r="AN257" s="74"/>
      <c r="AO257" s="74"/>
      <c r="AP257" s="74">
        <v>1</v>
      </c>
      <c r="AQ257" s="74"/>
      <c r="AR257" s="74">
        <v>2</v>
      </c>
      <c r="AS257" s="74"/>
      <c r="AT257" s="74"/>
      <c r="AU257" s="74"/>
      <c r="AV257" s="74"/>
      <c r="AW257" s="74"/>
      <c r="AX257" s="74"/>
      <c r="AY257" s="74"/>
      <c r="AZ257" s="74"/>
      <c r="BA257" s="56"/>
    </row>
    <row r="258" spans="2:53" ht="12.75" customHeight="1">
      <c r="B258" s="130" t="s">
        <v>344</v>
      </c>
      <c r="C258" s="116" t="s">
        <v>345</v>
      </c>
      <c r="D258" s="69">
        <f t="shared" si="75"/>
        <v>250</v>
      </c>
      <c r="E258" s="70">
        <f t="shared" si="76"/>
        <v>12</v>
      </c>
      <c r="F258" s="74"/>
      <c r="G258" s="74"/>
      <c r="H258" s="74"/>
      <c r="I258" s="74">
        <v>9</v>
      </c>
      <c r="J258" s="74">
        <v>27</v>
      </c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>
        <v>4</v>
      </c>
      <c r="V258" s="74">
        <v>50</v>
      </c>
      <c r="W258" s="74"/>
      <c r="X258" s="74"/>
      <c r="Y258" s="74">
        <v>2</v>
      </c>
      <c r="Z258" s="74">
        <v>6</v>
      </c>
      <c r="AA258" s="74">
        <v>1</v>
      </c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>
        <v>131</v>
      </c>
      <c r="AN258" s="74">
        <v>5</v>
      </c>
      <c r="AO258" s="74">
        <v>2</v>
      </c>
      <c r="AP258" s="74">
        <v>1</v>
      </c>
      <c r="AQ258" s="74">
        <v>12</v>
      </c>
      <c r="AR258" s="74"/>
      <c r="AS258" s="74"/>
      <c r="AT258" s="74"/>
      <c r="AU258" s="74"/>
      <c r="AV258" s="74"/>
      <c r="AW258" s="74"/>
      <c r="AX258" s="74"/>
      <c r="AY258" s="74"/>
      <c r="AZ258" s="74"/>
      <c r="BA258" s="56"/>
    </row>
    <row r="259" spans="2:53" ht="12.75" customHeight="1">
      <c r="B259" s="130" t="s">
        <v>346</v>
      </c>
      <c r="C259" s="116" t="s">
        <v>347</v>
      </c>
      <c r="D259" s="69">
        <f t="shared" si="75"/>
        <v>22</v>
      </c>
      <c r="E259" s="70">
        <f t="shared" si="76"/>
        <v>4</v>
      </c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>
        <v>4</v>
      </c>
      <c r="X259" s="74"/>
      <c r="Y259" s="74"/>
      <c r="Z259" s="74"/>
      <c r="AA259" s="74"/>
      <c r="AB259" s="74"/>
      <c r="AC259" s="74"/>
      <c r="AD259" s="74"/>
      <c r="AE259" s="74"/>
      <c r="AF259" s="74"/>
      <c r="AG259" s="74">
        <v>2</v>
      </c>
      <c r="AH259" s="74"/>
      <c r="AI259" s="74"/>
      <c r="AJ259" s="74">
        <v>11</v>
      </c>
      <c r="AK259" s="74"/>
      <c r="AL259" s="74">
        <v>5</v>
      </c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56"/>
    </row>
    <row r="260" spans="2:53" ht="12.75" customHeight="1">
      <c r="B260" s="130" t="s">
        <v>348</v>
      </c>
      <c r="C260" s="116" t="s">
        <v>349</v>
      </c>
      <c r="D260" s="69">
        <f t="shared" si="75"/>
        <v>174</v>
      </c>
      <c r="E260" s="70">
        <f t="shared" si="76"/>
        <v>12</v>
      </c>
      <c r="F260" s="74"/>
      <c r="G260" s="74"/>
      <c r="H260" s="74"/>
      <c r="I260" s="74">
        <v>29</v>
      </c>
      <c r="J260" s="74">
        <v>3</v>
      </c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>
        <v>2</v>
      </c>
      <c r="AA260" s="74">
        <v>58</v>
      </c>
      <c r="AB260" s="74"/>
      <c r="AC260" s="74"/>
      <c r="AD260" s="74"/>
      <c r="AE260" s="74"/>
      <c r="AF260" s="74"/>
      <c r="AG260" s="74"/>
      <c r="AH260" s="74"/>
      <c r="AI260" s="74">
        <v>28</v>
      </c>
      <c r="AJ260" s="74">
        <v>1</v>
      </c>
      <c r="AK260" s="74"/>
      <c r="AL260" s="74">
        <v>2</v>
      </c>
      <c r="AM260" s="74">
        <v>2</v>
      </c>
      <c r="AN260" s="74">
        <v>30</v>
      </c>
      <c r="AO260" s="74">
        <v>11</v>
      </c>
      <c r="AP260" s="74"/>
      <c r="AQ260" s="74">
        <v>4</v>
      </c>
      <c r="AR260" s="74">
        <v>4</v>
      </c>
      <c r="AS260" s="74"/>
      <c r="AT260" s="74"/>
      <c r="AU260" s="74"/>
      <c r="AV260" s="74"/>
      <c r="AW260" s="74"/>
      <c r="AX260" s="74"/>
      <c r="AY260" s="74"/>
      <c r="AZ260" s="74"/>
      <c r="BA260" s="56"/>
    </row>
    <row r="261" spans="2:53" ht="12.75" customHeight="1">
      <c r="B261" s="130" t="s">
        <v>350</v>
      </c>
      <c r="C261" s="116" t="s">
        <v>351</v>
      </c>
      <c r="D261" s="69">
        <f t="shared" si="75"/>
        <v>84</v>
      </c>
      <c r="E261" s="70">
        <f t="shared" si="76"/>
        <v>14</v>
      </c>
      <c r="F261" s="74"/>
      <c r="G261" s="74"/>
      <c r="H261" s="74"/>
      <c r="I261" s="74">
        <v>6</v>
      </c>
      <c r="J261" s="74"/>
      <c r="K261" s="74"/>
      <c r="L261" s="74"/>
      <c r="M261" s="74"/>
      <c r="N261" s="74"/>
      <c r="O261" s="74"/>
      <c r="P261" s="74"/>
      <c r="Q261" s="74">
        <v>1</v>
      </c>
      <c r="R261" s="74">
        <v>2</v>
      </c>
      <c r="S261" s="74"/>
      <c r="T261" s="74"/>
      <c r="U261" s="74"/>
      <c r="V261" s="74"/>
      <c r="W261" s="74">
        <v>12</v>
      </c>
      <c r="X261" s="74">
        <v>1</v>
      </c>
      <c r="Y261" s="74">
        <v>2</v>
      </c>
      <c r="Z261" s="74">
        <v>2</v>
      </c>
      <c r="AA261" s="74">
        <v>3</v>
      </c>
      <c r="AB261" s="74"/>
      <c r="AC261" s="74"/>
      <c r="AD261" s="74"/>
      <c r="AE261" s="74"/>
      <c r="AF261" s="74"/>
      <c r="AG261" s="74">
        <v>7</v>
      </c>
      <c r="AH261" s="74"/>
      <c r="AI261" s="74"/>
      <c r="AJ261" s="74"/>
      <c r="AK261" s="74"/>
      <c r="AL261" s="74">
        <v>26</v>
      </c>
      <c r="AM261" s="74"/>
      <c r="AN261" s="74">
        <v>6</v>
      </c>
      <c r="AO261" s="74"/>
      <c r="AP261" s="74">
        <v>1</v>
      </c>
      <c r="AQ261" s="74"/>
      <c r="AR261" s="74">
        <v>13</v>
      </c>
      <c r="AS261" s="74">
        <v>2</v>
      </c>
      <c r="AT261" s="74"/>
      <c r="AU261" s="74"/>
      <c r="AV261" s="74"/>
      <c r="AW261" s="74"/>
      <c r="AX261" s="74"/>
      <c r="AY261" s="74"/>
      <c r="AZ261" s="74"/>
      <c r="BA261" s="56"/>
    </row>
    <row r="262" spans="2:53" ht="12.75" customHeight="1">
      <c r="B262" s="130" t="s">
        <v>352</v>
      </c>
      <c r="C262" s="116" t="s">
        <v>353</v>
      </c>
      <c r="D262" s="69">
        <f t="shared" si="75"/>
        <v>159</v>
      </c>
      <c r="E262" s="70">
        <f t="shared" si="76"/>
        <v>10</v>
      </c>
      <c r="F262" s="74"/>
      <c r="G262" s="74"/>
      <c r="H262" s="74"/>
      <c r="I262" s="74">
        <v>9</v>
      </c>
      <c r="J262" s="74">
        <v>17</v>
      </c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>
        <v>4</v>
      </c>
      <c r="V262" s="74">
        <v>18</v>
      </c>
      <c r="W262" s="74"/>
      <c r="X262" s="74"/>
      <c r="Y262" s="74"/>
      <c r="Z262" s="74">
        <v>3</v>
      </c>
      <c r="AA262" s="74">
        <v>1</v>
      </c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>
        <v>49</v>
      </c>
      <c r="AN262" s="74">
        <v>4</v>
      </c>
      <c r="AO262" s="74"/>
      <c r="AP262" s="74">
        <v>23</v>
      </c>
      <c r="AQ262" s="74">
        <v>31</v>
      </c>
      <c r="AR262" s="74"/>
      <c r="AS262" s="74"/>
      <c r="AT262" s="74"/>
      <c r="AU262" s="74"/>
      <c r="AV262" s="74"/>
      <c r="AW262" s="74"/>
      <c r="AX262" s="74"/>
      <c r="AY262" s="74"/>
      <c r="AZ262" s="74"/>
      <c r="BA262" s="56"/>
    </row>
    <row r="263" spans="2:53" ht="12.75" customHeight="1">
      <c r="B263" s="130" t="s">
        <v>354</v>
      </c>
      <c r="C263" s="116" t="s">
        <v>355</v>
      </c>
      <c r="D263" s="69">
        <f t="shared" si="75"/>
        <v>333</v>
      </c>
      <c r="E263" s="70">
        <f t="shared" si="76"/>
        <v>19</v>
      </c>
      <c r="F263" s="74"/>
      <c r="G263" s="74">
        <v>1</v>
      </c>
      <c r="H263" s="74">
        <v>1</v>
      </c>
      <c r="I263" s="74">
        <v>46</v>
      </c>
      <c r="J263" s="74">
        <v>2</v>
      </c>
      <c r="K263" s="74"/>
      <c r="L263" s="74">
        <v>1</v>
      </c>
      <c r="M263" s="74"/>
      <c r="N263" s="74"/>
      <c r="O263" s="74">
        <v>1</v>
      </c>
      <c r="P263" s="74">
        <v>1</v>
      </c>
      <c r="Q263" s="74"/>
      <c r="R263" s="74"/>
      <c r="S263" s="74">
        <v>4</v>
      </c>
      <c r="T263" s="74"/>
      <c r="U263" s="74"/>
      <c r="V263" s="74"/>
      <c r="W263" s="74">
        <v>5</v>
      </c>
      <c r="X263" s="74"/>
      <c r="Y263" s="74">
        <v>12</v>
      </c>
      <c r="Z263" s="74">
        <v>3</v>
      </c>
      <c r="AA263" s="74">
        <v>48</v>
      </c>
      <c r="AB263" s="74"/>
      <c r="AC263" s="74"/>
      <c r="AD263" s="74"/>
      <c r="AE263" s="74"/>
      <c r="AF263" s="74"/>
      <c r="AG263" s="74"/>
      <c r="AH263" s="74"/>
      <c r="AI263" s="74">
        <v>81</v>
      </c>
      <c r="AJ263" s="74"/>
      <c r="AK263" s="74"/>
      <c r="AL263" s="74">
        <v>7</v>
      </c>
      <c r="AM263" s="74"/>
      <c r="AN263" s="74">
        <v>53</v>
      </c>
      <c r="AO263" s="74">
        <v>2</v>
      </c>
      <c r="AP263" s="74">
        <v>11</v>
      </c>
      <c r="AQ263" s="74">
        <v>52</v>
      </c>
      <c r="AR263" s="74">
        <v>2</v>
      </c>
      <c r="AS263" s="74"/>
      <c r="AT263" s="74"/>
      <c r="AU263" s="74"/>
      <c r="AV263" s="74"/>
      <c r="AW263" s="74"/>
      <c r="AX263" s="74"/>
      <c r="AY263" s="74"/>
      <c r="AZ263" s="74"/>
      <c r="BA263" s="56"/>
    </row>
    <row r="264" spans="2:53" ht="12.75" customHeight="1">
      <c r="B264" s="130" t="s">
        <v>356</v>
      </c>
      <c r="C264" s="116" t="s">
        <v>357</v>
      </c>
      <c r="D264" s="69">
        <f t="shared" si="75"/>
        <v>114</v>
      </c>
      <c r="E264" s="70">
        <f t="shared" si="76"/>
        <v>5</v>
      </c>
      <c r="F264" s="74"/>
      <c r="G264" s="74"/>
      <c r="H264" s="74"/>
      <c r="I264" s="74"/>
      <c r="J264" s="74"/>
      <c r="K264" s="74"/>
      <c r="L264" s="74"/>
      <c r="M264" s="74"/>
      <c r="N264" s="74">
        <v>6</v>
      </c>
      <c r="O264" s="74"/>
      <c r="P264" s="74"/>
      <c r="Q264" s="74"/>
      <c r="R264" s="74"/>
      <c r="S264" s="74"/>
      <c r="T264" s="74"/>
      <c r="U264" s="74"/>
      <c r="V264" s="74"/>
      <c r="W264" s="74">
        <v>10</v>
      </c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>
        <v>95</v>
      </c>
      <c r="AK264" s="74"/>
      <c r="AL264" s="74">
        <v>2</v>
      </c>
      <c r="AM264" s="74"/>
      <c r="AN264" s="74"/>
      <c r="AO264" s="74"/>
      <c r="AP264" s="74"/>
      <c r="AQ264" s="74"/>
      <c r="AR264" s="74">
        <v>1</v>
      </c>
      <c r="AS264" s="74"/>
      <c r="AT264" s="74"/>
      <c r="AU264" s="74"/>
      <c r="AV264" s="74"/>
      <c r="AW264" s="74"/>
      <c r="AX264" s="74"/>
      <c r="AY264" s="74"/>
      <c r="AZ264" s="74"/>
      <c r="BA264" s="56"/>
    </row>
    <row r="265" spans="2:53" ht="12.75" customHeight="1">
      <c r="B265" s="130" t="s">
        <v>358</v>
      </c>
      <c r="C265" s="116" t="s">
        <v>359</v>
      </c>
      <c r="D265" s="69">
        <f t="shared" si="75"/>
        <v>56</v>
      </c>
      <c r="E265" s="70">
        <f t="shared" si="76"/>
        <v>10</v>
      </c>
      <c r="F265" s="74"/>
      <c r="G265" s="74"/>
      <c r="H265" s="74"/>
      <c r="I265" s="74"/>
      <c r="J265" s="74"/>
      <c r="K265" s="74"/>
      <c r="L265" s="74"/>
      <c r="M265" s="74">
        <v>1</v>
      </c>
      <c r="N265" s="74">
        <v>9</v>
      </c>
      <c r="O265" s="74"/>
      <c r="P265" s="74"/>
      <c r="Q265" s="74">
        <v>1</v>
      </c>
      <c r="R265" s="74"/>
      <c r="S265" s="74"/>
      <c r="T265" s="74"/>
      <c r="U265" s="74"/>
      <c r="V265" s="74"/>
      <c r="W265" s="74">
        <v>3</v>
      </c>
      <c r="X265" s="74"/>
      <c r="Y265" s="74">
        <v>1</v>
      </c>
      <c r="Z265" s="74"/>
      <c r="AA265" s="74"/>
      <c r="AB265" s="74"/>
      <c r="AC265" s="74"/>
      <c r="AD265" s="74"/>
      <c r="AE265" s="74"/>
      <c r="AF265" s="74"/>
      <c r="AG265" s="74">
        <v>35</v>
      </c>
      <c r="AH265" s="74"/>
      <c r="AI265" s="74"/>
      <c r="AJ265" s="74">
        <v>2</v>
      </c>
      <c r="AK265" s="74"/>
      <c r="AL265" s="74">
        <v>1</v>
      </c>
      <c r="AM265" s="74"/>
      <c r="AN265" s="74"/>
      <c r="AO265" s="74"/>
      <c r="AP265" s="74"/>
      <c r="AQ265" s="74">
        <v>2</v>
      </c>
      <c r="AR265" s="74"/>
      <c r="AS265" s="74">
        <v>1</v>
      </c>
      <c r="AT265" s="74"/>
      <c r="AU265" s="74"/>
      <c r="AV265" s="74"/>
      <c r="AW265" s="74"/>
      <c r="AX265" s="74"/>
      <c r="AY265" s="74"/>
      <c r="AZ265" s="74"/>
      <c r="BA265" s="56"/>
    </row>
    <row r="266" spans="2:53" ht="12.75" customHeight="1">
      <c r="B266" s="130" t="s">
        <v>360</v>
      </c>
      <c r="C266" s="116" t="s">
        <v>361</v>
      </c>
      <c r="D266" s="69">
        <f t="shared" si="75"/>
        <v>168</v>
      </c>
      <c r="E266" s="70">
        <f t="shared" si="76"/>
        <v>13</v>
      </c>
      <c r="F266" s="74"/>
      <c r="G266" s="74"/>
      <c r="H266" s="74"/>
      <c r="I266" s="74">
        <v>9</v>
      </c>
      <c r="J266" s="74">
        <v>11</v>
      </c>
      <c r="K266" s="74"/>
      <c r="L266" s="74"/>
      <c r="M266" s="74"/>
      <c r="N266" s="74"/>
      <c r="O266" s="74"/>
      <c r="P266" s="74"/>
      <c r="Q266" s="74">
        <v>2</v>
      </c>
      <c r="R266" s="74"/>
      <c r="S266" s="74"/>
      <c r="T266" s="74"/>
      <c r="U266" s="74">
        <v>94</v>
      </c>
      <c r="V266" s="74">
        <v>1</v>
      </c>
      <c r="W266" s="74"/>
      <c r="X266" s="74"/>
      <c r="Y266" s="74">
        <v>2</v>
      </c>
      <c r="Z266" s="74"/>
      <c r="AA266" s="74">
        <v>1</v>
      </c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>
        <v>9</v>
      </c>
      <c r="AN266" s="74">
        <v>3</v>
      </c>
      <c r="AO266" s="74">
        <v>20</v>
      </c>
      <c r="AP266" s="74">
        <v>8</v>
      </c>
      <c r="AQ266" s="74">
        <v>5</v>
      </c>
      <c r="AR266" s="74">
        <v>3</v>
      </c>
      <c r="AS266" s="74"/>
      <c r="AT266" s="74"/>
      <c r="AU266" s="74"/>
      <c r="AV266" s="74"/>
      <c r="AW266" s="74"/>
      <c r="AX266" s="74"/>
      <c r="AY266" s="74"/>
      <c r="AZ266" s="74"/>
      <c r="BA266" s="56"/>
    </row>
    <row r="267" spans="2:53" ht="12.75" customHeight="1">
      <c r="B267" s="130" t="s">
        <v>362</v>
      </c>
      <c r="C267" s="116" t="s">
        <v>363</v>
      </c>
      <c r="D267" s="69">
        <f t="shared" si="75"/>
        <v>369</v>
      </c>
      <c r="E267" s="70">
        <f t="shared" si="76"/>
        <v>23</v>
      </c>
      <c r="F267" s="74">
        <v>1</v>
      </c>
      <c r="G267" s="74">
        <v>1</v>
      </c>
      <c r="H267" s="74">
        <v>1</v>
      </c>
      <c r="I267" s="74">
        <v>38</v>
      </c>
      <c r="J267" s="74">
        <v>10</v>
      </c>
      <c r="K267" s="74">
        <v>2</v>
      </c>
      <c r="L267" s="74">
        <v>1</v>
      </c>
      <c r="M267" s="74"/>
      <c r="N267" s="74">
        <v>2</v>
      </c>
      <c r="O267" s="74"/>
      <c r="P267" s="74">
        <v>2</v>
      </c>
      <c r="Q267" s="74"/>
      <c r="R267" s="74"/>
      <c r="S267" s="74"/>
      <c r="T267" s="74"/>
      <c r="U267" s="74">
        <v>1</v>
      </c>
      <c r="V267" s="74"/>
      <c r="W267" s="74">
        <v>2</v>
      </c>
      <c r="X267" s="74"/>
      <c r="Y267" s="74">
        <v>13</v>
      </c>
      <c r="Z267" s="74">
        <v>1</v>
      </c>
      <c r="AA267" s="74">
        <v>46</v>
      </c>
      <c r="AB267" s="74"/>
      <c r="AC267" s="74"/>
      <c r="AD267" s="74"/>
      <c r="AE267" s="74"/>
      <c r="AF267" s="74"/>
      <c r="AG267" s="74">
        <v>3</v>
      </c>
      <c r="AH267" s="74"/>
      <c r="AI267" s="74">
        <v>182</v>
      </c>
      <c r="AJ267" s="74">
        <v>7</v>
      </c>
      <c r="AK267" s="74"/>
      <c r="AL267" s="74"/>
      <c r="AM267" s="74">
        <v>3</v>
      </c>
      <c r="AN267" s="74">
        <v>35</v>
      </c>
      <c r="AO267" s="74">
        <v>6</v>
      </c>
      <c r="AP267" s="74">
        <v>6</v>
      </c>
      <c r="AQ267" s="74">
        <v>2</v>
      </c>
      <c r="AR267" s="74">
        <v>4</v>
      </c>
      <c r="AS267" s="74"/>
      <c r="AT267" s="74"/>
      <c r="AU267" s="74"/>
      <c r="AV267" s="74"/>
      <c r="AW267" s="74"/>
      <c r="AX267" s="74"/>
      <c r="AY267" s="74"/>
      <c r="AZ267" s="74"/>
      <c r="BA267" s="56"/>
    </row>
    <row r="268" spans="2:53" ht="12.75" customHeight="1">
      <c r="B268" s="130" t="s">
        <v>364</v>
      </c>
      <c r="C268" s="116" t="s">
        <v>365</v>
      </c>
      <c r="D268" s="69">
        <f t="shared" si="75"/>
        <v>331</v>
      </c>
      <c r="E268" s="70">
        <f t="shared" si="76"/>
        <v>15</v>
      </c>
      <c r="F268" s="74"/>
      <c r="G268" s="74">
        <v>2</v>
      </c>
      <c r="H268" s="74">
        <v>2</v>
      </c>
      <c r="I268" s="74">
        <v>62</v>
      </c>
      <c r="J268" s="74">
        <v>4</v>
      </c>
      <c r="K268" s="74"/>
      <c r="L268" s="74"/>
      <c r="M268" s="74"/>
      <c r="N268" s="74"/>
      <c r="O268" s="74">
        <v>2</v>
      </c>
      <c r="P268" s="74"/>
      <c r="Q268" s="74">
        <v>4</v>
      </c>
      <c r="R268" s="74"/>
      <c r="S268" s="74"/>
      <c r="T268" s="74"/>
      <c r="U268" s="74"/>
      <c r="V268" s="74">
        <v>5</v>
      </c>
      <c r="W268" s="74">
        <v>2</v>
      </c>
      <c r="X268" s="74"/>
      <c r="Y268" s="74">
        <v>45</v>
      </c>
      <c r="Z268" s="74">
        <v>2</v>
      </c>
      <c r="AA268" s="74">
        <v>10</v>
      </c>
      <c r="AB268" s="74"/>
      <c r="AC268" s="74"/>
      <c r="AD268" s="74"/>
      <c r="AE268" s="74"/>
      <c r="AF268" s="74"/>
      <c r="AG268" s="74"/>
      <c r="AH268" s="74"/>
      <c r="AI268" s="74">
        <v>2</v>
      </c>
      <c r="AJ268" s="74"/>
      <c r="AK268" s="74"/>
      <c r="AL268" s="74"/>
      <c r="AM268" s="74"/>
      <c r="AN268" s="74">
        <v>185</v>
      </c>
      <c r="AO268" s="74"/>
      <c r="AP268" s="74">
        <v>3</v>
      </c>
      <c r="AQ268" s="74"/>
      <c r="AR268" s="74">
        <v>1</v>
      </c>
      <c r="AS268" s="74"/>
      <c r="AT268" s="74"/>
      <c r="AU268" s="74"/>
      <c r="AV268" s="74"/>
      <c r="AW268" s="74"/>
      <c r="AX268" s="74"/>
      <c r="AY268" s="74"/>
      <c r="AZ268" s="74"/>
      <c r="BA268" s="56"/>
    </row>
    <row r="269" spans="2:53" ht="12.75" customHeight="1">
      <c r="B269" s="130" t="s">
        <v>366</v>
      </c>
      <c r="C269" s="116" t="s">
        <v>367</v>
      </c>
      <c r="D269" s="69">
        <f t="shared" si="75"/>
        <v>25</v>
      </c>
      <c r="E269" s="70">
        <f t="shared" si="76"/>
        <v>2</v>
      </c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>
        <v>7</v>
      </c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>
        <v>18</v>
      </c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56"/>
    </row>
    <row r="270" spans="2:53" ht="12.75" customHeight="1">
      <c r="B270" s="130" t="s">
        <v>368</v>
      </c>
      <c r="C270" s="116" t="s">
        <v>369</v>
      </c>
      <c r="D270" s="69">
        <f t="shared" si="75"/>
        <v>117</v>
      </c>
      <c r="E270" s="70">
        <f t="shared" si="76"/>
        <v>16</v>
      </c>
      <c r="F270" s="74"/>
      <c r="G270" s="74"/>
      <c r="H270" s="74">
        <v>2</v>
      </c>
      <c r="I270" s="74">
        <v>3</v>
      </c>
      <c r="J270" s="74"/>
      <c r="K270" s="74"/>
      <c r="L270" s="74"/>
      <c r="M270" s="74"/>
      <c r="N270" s="74">
        <v>41</v>
      </c>
      <c r="O270" s="74"/>
      <c r="P270" s="74"/>
      <c r="Q270" s="74"/>
      <c r="R270" s="74"/>
      <c r="S270" s="74">
        <v>1</v>
      </c>
      <c r="T270" s="74"/>
      <c r="U270" s="74">
        <v>1</v>
      </c>
      <c r="V270" s="74"/>
      <c r="W270" s="74">
        <v>4</v>
      </c>
      <c r="X270" s="74"/>
      <c r="Y270" s="74"/>
      <c r="Z270" s="74"/>
      <c r="AA270" s="74"/>
      <c r="AB270" s="74"/>
      <c r="AC270" s="74"/>
      <c r="AD270" s="74"/>
      <c r="AE270" s="74"/>
      <c r="AF270" s="74">
        <v>7</v>
      </c>
      <c r="AG270" s="74">
        <v>2</v>
      </c>
      <c r="AH270" s="74">
        <v>3</v>
      </c>
      <c r="AI270" s="74"/>
      <c r="AJ270" s="74">
        <v>41</v>
      </c>
      <c r="AK270" s="74">
        <v>1</v>
      </c>
      <c r="AL270" s="74">
        <v>2</v>
      </c>
      <c r="AM270" s="74"/>
      <c r="AN270" s="74"/>
      <c r="AO270" s="74"/>
      <c r="AP270" s="74">
        <v>1</v>
      </c>
      <c r="AQ270" s="74">
        <v>2</v>
      </c>
      <c r="AR270" s="74">
        <v>1</v>
      </c>
      <c r="AS270" s="74">
        <v>5</v>
      </c>
      <c r="AT270" s="74"/>
      <c r="AU270" s="74"/>
      <c r="AV270" s="74"/>
      <c r="AW270" s="74"/>
      <c r="AX270" s="74"/>
      <c r="AY270" s="74"/>
      <c r="AZ270" s="74"/>
      <c r="BA270" s="56"/>
    </row>
    <row r="271" spans="2:53" ht="12.75" customHeight="1">
      <c r="B271" s="130" t="s">
        <v>370</v>
      </c>
      <c r="C271" s="116" t="s">
        <v>371</v>
      </c>
      <c r="D271" s="69">
        <f t="shared" si="75"/>
        <v>115</v>
      </c>
      <c r="E271" s="70">
        <f t="shared" si="76"/>
        <v>11</v>
      </c>
      <c r="F271" s="74"/>
      <c r="G271" s="74"/>
      <c r="H271" s="74"/>
      <c r="I271" s="74">
        <v>2</v>
      </c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>
        <v>19</v>
      </c>
      <c r="X271" s="74"/>
      <c r="Y271" s="74">
        <v>7</v>
      </c>
      <c r="Z271" s="74"/>
      <c r="AA271" s="74">
        <v>4</v>
      </c>
      <c r="AB271" s="74"/>
      <c r="AC271" s="74"/>
      <c r="AD271" s="74"/>
      <c r="AE271" s="74"/>
      <c r="AF271" s="74"/>
      <c r="AG271" s="74">
        <v>5</v>
      </c>
      <c r="AH271" s="74">
        <v>2</v>
      </c>
      <c r="AI271" s="74">
        <v>4</v>
      </c>
      <c r="AJ271" s="74"/>
      <c r="AK271" s="74"/>
      <c r="AL271" s="74">
        <v>3</v>
      </c>
      <c r="AM271" s="74"/>
      <c r="AN271" s="74">
        <v>17</v>
      </c>
      <c r="AO271" s="74"/>
      <c r="AP271" s="74">
        <v>4</v>
      </c>
      <c r="AQ271" s="74"/>
      <c r="AR271" s="74">
        <v>48</v>
      </c>
      <c r="AS271" s="74"/>
      <c r="AT271" s="74"/>
      <c r="AU271" s="74"/>
      <c r="AV271" s="74"/>
      <c r="AW271" s="74"/>
      <c r="AX271" s="74"/>
      <c r="AY271" s="74"/>
      <c r="AZ271" s="74"/>
      <c r="BA271" s="56"/>
    </row>
    <row r="272" spans="2:53" ht="12.75" customHeight="1">
      <c r="B272" s="130" t="s">
        <v>372</v>
      </c>
      <c r="C272" s="116" t="s">
        <v>373</v>
      </c>
      <c r="D272" s="69">
        <f t="shared" si="75"/>
        <v>71</v>
      </c>
      <c r="E272" s="70">
        <f t="shared" si="76"/>
        <v>10</v>
      </c>
      <c r="F272" s="74"/>
      <c r="G272" s="74"/>
      <c r="H272" s="74">
        <v>1</v>
      </c>
      <c r="I272" s="74"/>
      <c r="J272" s="74"/>
      <c r="K272" s="74"/>
      <c r="L272" s="74"/>
      <c r="M272" s="74"/>
      <c r="N272" s="74">
        <v>2</v>
      </c>
      <c r="O272" s="74"/>
      <c r="P272" s="74"/>
      <c r="Q272" s="74">
        <v>1</v>
      </c>
      <c r="R272" s="74"/>
      <c r="S272" s="74"/>
      <c r="T272" s="74"/>
      <c r="U272" s="74"/>
      <c r="V272" s="74"/>
      <c r="W272" s="74">
        <v>4</v>
      </c>
      <c r="X272" s="74"/>
      <c r="Y272" s="74">
        <v>1</v>
      </c>
      <c r="Z272" s="74"/>
      <c r="AA272" s="74">
        <v>2</v>
      </c>
      <c r="AB272" s="74"/>
      <c r="AC272" s="74"/>
      <c r="AD272" s="74"/>
      <c r="AE272" s="74"/>
      <c r="AF272" s="74"/>
      <c r="AG272" s="74"/>
      <c r="AH272" s="74"/>
      <c r="AI272" s="74"/>
      <c r="AJ272" s="74">
        <v>9</v>
      </c>
      <c r="AK272" s="74"/>
      <c r="AL272" s="74">
        <v>1</v>
      </c>
      <c r="AM272" s="74"/>
      <c r="AN272" s="74"/>
      <c r="AO272" s="74"/>
      <c r="AP272" s="74">
        <v>49</v>
      </c>
      <c r="AQ272" s="74"/>
      <c r="AR272" s="74"/>
      <c r="AS272" s="74"/>
      <c r="AT272" s="74"/>
      <c r="AU272" s="74"/>
      <c r="AV272" s="74"/>
      <c r="AW272" s="74"/>
      <c r="AX272" s="74"/>
      <c r="AY272" s="74"/>
      <c r="AZ272" s="74">
        <v>1</v>
      </c>
      <c r="BA272" s="56"/>
    </row>
    <row r="273" spans="2:53" ht="12.75" customHeight="1">
      <c r="B273" s="130" t="s">
        <v>374</v>
      </c>
      <c r="C273" s="116" t="s">
        <v>375</v>
      </c>
      <c r="D273" s="69">
        <f t="shared" si="75"/>
        <v>78</v>
      </c>
      <c r="E273" s="70">
        <f t="shared" si="76"/>
        <v>7</v>
      </c>
      <c r="F273" s="74"/>
      <c r="G273" s="74"/>
      <c r="H273" s="74"/>
      <c r="I273" s="74">
        <v>21</v>
      </c>
      <c r="J273" s="74"/>
      <c r="K273" s="74"/>
      <c r="L273" s="74"/>
      <c r="M273" s="74"/>
      <c r="N273" s="74">
        <v>2</v>
      </c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>
        <v>32</v>
      </c>
      <c r="AB273" s="74"/>
      <c r="AC273" s="74"/>
      <c r="AD273" s="74"/>
      <c r="AE273" s="74"/>
      <c r="AF273" s="74"/>
      <c r="AG273" s="74"/>
      <c r="AH273" s="74"/>
      <c r="AI273" s="74">
        <v>3</v>
      </c>
      <c r="AJ273" s="74"/>
      <c r="AK273" s="74"/>
      <c r="AL273" s="74"/>
      <c r="AM273" s="74"/>
      <c r="AN273" s="74">
        <v>13</v>
      </c>
      <c r="AO273" s="74">
        <v>3</v>
      </c>
      <c r="AP273" s="74">
        <v>4</v>
      </c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56"/>
    </row>
    <row r="274" spans="2:53" ht="12.75" customHeight="1">
      <c r="B274" s="130" t="s">
        <v>376</v>
      </c>
      <c r="C274" s="116" t="s">
        <v>377</v>
      </c>
      <c r="D274" s="69">
        <f t="shared" si="75"/>
        <v>120</v>
      </c>
      <c r="E274" s="70">
        <f t="shared" si="76"/>
        <v>8</v>
      </c>
      <c r="F274" s="74"/>
      <c r="G274" s="74"/>
      <c r="H274" s="74"/>
      <c r="I274" s="74"/>
      <c r="J274" s="74">
        <v>19</v>
      </c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>
        <v>34</v>
      </c>
      <c r="V274" s="74"/>
      <c r="W274" s="74"/>
      <c r="X274" s="74"/>
      <c r="Y274" s="74"/>
      <c r="Z274" s="74">
        <v>3</v>
      </c>
      <c r="AA274" s="74">
        <v>3</v>
      </c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>
        <v>3</v>
      </c>
      <c r="AN274" s="74"/>
      <c r="AO274" s="74">
        <v>20</v>
      </c>
      <c r="AP274" s="74">
        <v>28</v>
      </c>
      <c r="AQ274" s="74">
        <v>10</v>
      </c>
      <c r="AR274" s="74"/>
      <c r="AS274" s="74"/>
      <c r="AT274" s="74"/>
      <c r="AU274" s="74"/>
      <c r="AV274" s="74"/>
      <c r="AW274" s="74"/>
      <c r="AX274" s="74"/>
      <c r="AY274" s="74"/>
      <c r="AZ274" s="74"/>
      <c r="BA274" s="56"/>
    </row>
    <row r="275" spans="2:53" ht="12.75" customHeight="1">
      <c r="B275" s="130" t="s">
        <v>378</v>
      </c>
      <c r="C275" s="116" t="s">
        <v>379</v>
      </c>
      <c r="D275" s="69">
        <f t="shared" si="75"/>
        <v>84</v>
      </c>
      <c r="E275" s="70">
        <f t="shared" si="76"/>
        <v>11</v>
      </c>
      <c r="F275" s="74"/>
      <c r="G275" s="74"/>
      <c r="H275" s="74">
        <v>2</v>
      </c>
      <c r="I275" s="74"/>
      <c r="J275" s="74"/>
      <c r="K275" s="74"/>
      <c r="L275" s="74"/>
      <c r="M275" s="74"/>
      <c r="N275" s="74">
        <v>4</v>
      </c>
      <c r="O275" s="74"/>
      <c r="P275" s="74"/>
      <c r="Q275" s="74">
        <v>1</v>
      </c>
      <c r="R275" s="74">
        <v>5</v>
      </c>
      <c r="S275" s="74">
        <v>2</v>
      </c>
      <c r="T275" s="74"/>
      <c r="U275" s="74"/>
      <c r="V275" s="74"/>
      <c r="W275" s="74"/>
      <c r="X275" s="74"/>
      <c r="Y275" s="74"/>
      <c r="Z275" s="74"/>
      <c r="AA275" s="74">
        <v>2</v>
      </c>
      <c r="AB275" s="74"/>
      <c r="AC275" s="74"/>
      <c r="AD275" s="74"/>
      <c r="AE275" s="74"/>
      <c r="AF275" s="74">
        <v>9</v>
      </c>
      <c r="AG275" s="74">
        <v>5</v>
      </c>
      <c r="AH275" s="74"/>
      <c r="AI275" s="74"/>
      <c r="AJ275" s="74">
        <v>4</v>
      </c>
      <c r="AK275" s="74"/>
      <c r="AL275" s="74"/>
      <c r="AM275" s="74"/>
      <c r="AN275" s="74"/>
      <c r="AO275" s="74"/>
      <c r="AP275" s="74">
        <v>46</v>
      </c>
      <c r="AQ275" s="74"/>
      <c r="AR275" s="74"/>
      <c r="AS275" s="74">
        <v>4</v>
      </c>
      <c r="AT275" s="74"/>
      <c r="AU275" s="74"/>
      <c r="AV275" s="74"/>
      <c r="AW275" s="74"/>
      <c r="AX275" s="74"/>
      <c r="AY275" s="74"/>
      <c r="AZ275" s="74"/>
      <c r="BA275" s="56"/>
    </row>
    <row r="276" spans="2:53" ht="12.75" customHeight="1">
      <c r="B276" s="130" t="s">
        <v>380</v>
      </c>
      <c r="C276" s="116" t="s">
        <v>381</v>
      </c>
      <c r="D276" s="69">
        <f t="shared" si="75"/>
        <v>206</v>
      </c>
      <c r="E276" s="70">
        <f t="shared" si="76"/>
        <v>17</v>
      </c>
      <c r="F276" s="74">
        <v>1</v>
      </c>
      <c r="G276" s="74">
        <v>1</v>
      </c>
      <c r="H276" s="74">
        <v>4</v>
      </c>
      <c r="I276" s="74">
        <v>2</v>
      </c>
      <c r="J276" s="74"/>
      <c r="K276" s="74"/>
      <c r="L276" s="74">
        <v>1</v>
      </c>
      <c r="M276" s="74">
        <v>2</v>
      </c>
      <c r="N276" s="74">
        <v>9</v>
      </c>
      <c r="O276" s="74"/>
      <c r="P276" s="74"/>
      <c r="Q276" s="74">
        <v>2</v>
      </c>
      <c r="R276" s="74">
        <v>3</v>
      </c>
      <c r="S276" s="74"/>
      <c r="T276" s="74"/>
      <c r="U276" s="74"/>
      <c r="V276" s="74"/>
      <c r="W276" s="74">
        <v>8</v>
      </c>
      <c r="X276" s="74"/>
      <c r="Y276" s="74"/>
      <c r="Z276" s="74"/>
      <c r="AA276" s="74"/>
      <c r="AB276" s="74"/>
      <c r="AC276" s="74"/>
      <c r="AD276" s="74"/>
      <c r="AE276" s="74"/>
      <c r="AF276" s="74">
        <v>52</v>
      </c>
      <c r="AG276" s="74">
        <v>42</v>
      </c>
      <c r="AH276" s="74">
        <v>50</v>
      </c>
      <c r="AI276" s="74"/>
      <c r="AJ276" s="74">
        <v>18</v>
      </c>
      <c r="AK276" s="74"/>
      <c r="AL276" s="74">
        <v>6</v>
      </c>
      <c r="AM276" s="74"/>
      <c r="AN276" s="74"/>
      <c r="AO276" s="74"/>
      <c r="AP276" s="74"/>
      <c r="AQ276" s="74">
        <v>2</v>
      </c>
      <c r="AR276" s="74">
        <v>3</v>
      </c>
      <c r="AS276" s="74"/>
      <c r="AT276" s="74"/>
      <c r="AU276" s="74"/>
      <c r="AV276" s="74"/>
      <c r="AW276" s="74"/>
      <c r="AX276" s="74"/>
      <c r="AY276" s="74"/>
      <c r="AZ276" s="74"/>
      <c r="BA276" s="56"/>
    </row>
    <row r="277" spans="2:53" ht="12.75" customHeight="1">
      <c r="B277" s="130" t="s">
        <v>382</v>
      </c>
      <c r="C277" s="116" t="s">
        <v>383</v>
      </c>
      <c r="D277" s="69">
        <f t="shared" si="75"/>
        <v>229</v>
      </c>
      <c r="E277" s="70">
        <f t="shared" si="76"/>
        <v>19</v>
      </c>
      <c r="F277" s="74"/>
      <c r="G277" s="74">
        <v>2</v>
      </c>
      <c r="H277" s="74"/>
      <c r="I277" s="74">
        <v>10</v>
      </c>
      <c r="J277" s="74">
        <v>2</v>
      </c>
      <c r="K277" s="74"/>
      <c r="L277" s="74"/>
      <c r="M277" s="74"/>
      <c r="N277" s="74">
        <v>1</v>
      </c>
      <c r="O277" s="74"/>
      <c r="P277" s="74"/>
      <c r="Q277" s="74"/>
      <c r="R277" s="74"/>
      <c r="S277" s="74"/>
      <c r="T277" s="74"/>
      <c r="U277" s="74">
        <v>2</v>
      </c>
      <c r="V277" s="74">
        <v>2</v>
      </c>
      <c r="W277" s="74">
        <v>6</v>
      </c>
      <c r="X277" s="74">
        <v>1</v>
      </c>
      <c r="Y277" s="74">
        <v>30</v>
      </c>
      <c r="Z277" s="74"/>
      <c r="AA277" s="74">
        <v>7</v>
      </c>
      <c r="AB277" s="74"/>
      <c r="AC277" s="74"/>
      <c r="AD277" s="74"/>
      <c r="AE277" s="74"/>
      <c r="AF277" s="74"/>
      <c r="AG277" s="74">
        <v>4</v>
      </c>
      <c r="AH277" s="74"/>
      <c r="AI277" s="74">
        <v>2</v>
      </c>
      <c r="AJ277" s="74"/>
      <c r="AK277" s="74"/>
      <c r="AL277" s="74">
        <v>9</v>
      </c>
      <c r="AM277" s="74"/>
      <c r="AN277" s="74">
        <v>67</v>
      </c>
      <c r="AO277" s="74"/>
      <c r="AP277" s="74">
        <v>17</v>
      </c>
      <c r="AQ277" s="74">
        <v>2</v>
      </c>
      <c r="AR277" s="74">
        <v>62</v>
      </c>
      <c r="AS277" s="74">
        <v>1</v>
      </c>
      <c r="AT277" s="74"/>
      <c r="AU277" s="74"/>
      <c r="AV277" s="74"/>
      <c r="AW277" s="74"/>
      <c r="AX277" s="74"/>
      <c r="AY277" s="74"/>
      <c r="AZ277" s="74">
        <v>2</v>
      </c>
      <c r="BA277" s="56"/>
    </row>
    <row r="278" spans="2:53" ht="12.75" customHeight="1">
      <c r="B278" s="130" t="s">
        <v>384</v>
      </c>
      <c r="C278" s="116" t="s">
        <v>385</v>
      </c>
      <c r="D278" s="69">
        <f t="shared" si="75"/>
        <v>155</v>
      </c>
      <c r="E278" s="70">
        <f t="shared" si="76"/>
        <v>14</v>
      </c>
      <c r="F278" s="74"/>
      <c r="G278" s="74"/>
      <c r="H278" s="74"/>
      <c r="I278" s="74">
        <v>8</v>
      </c>
      <c r="J278" s="74">
        <v>10</v>
      </c>
      <c r="K278" s="74"/>
      <c r="L278" s="74"/>
      <c r="M278" s="74"/>
      <c r="N278" s="74"/>
      <c r="O278" s="74"/>
      <c r="P278" s="74"/>
      <c r="Q278" s="74"/>
      <c r="R278" s="74"/>
      <c r="S278" s="74">
        <v>2</v>
      </c>
      <c r="T278" s="74"/>
      <c r="U278" s="74">
        <v>38</v>
      </c>
      <c r="V278" s="74">
        <v>2</v>
      </c>
      <c r="W278" s="74"/>
      <c r="X278" s="74"/>
      <c r="Y278" s="74">
        <v>1</v>
      </c>
      <c r="Z278" s="74">
        <v>2</v>
      </c>
      <c r="AA278" s="74">
        <v>2</v>
      </c>
      <c r="AB278" s="74"/>
      <c r="AC278" s="74"/>
      <c r="AD278" s="74"/>
      <c r="AE278" s="74"/>
      <c r="AF278" s="74"/>
      <c r="AG278" s="74"/>
      <c r="AH278" s="74"/>
      <c r="AI278" s="74"/>
      <c r="AJ278" s="74"/>
      <c r="AK278" s="74">
        <v>2</v>
      </c>
      <c r="AL278" s="74"/>
      <c r="AM278" s="74">
        <v>2</v>
      </c>
      <c r="AN278" s="74">
        <v>2</v>
      </c>
      <c r="AO278" s="74">
        <v>64</v>
      </c>
      <c r="AP278" s="74">
        <v>9</v>
      </c>
      <c r="AQ278" s="74">
        <v>11</v>
      </c>
      <c r="AR278" s="74"/>
      <c r="AS278" s="74"/>
      <c r="AT278" s="74"/>
      <c r="AU278" s="74"/>
      <c r="AV278" s="74"/>
      <c r="AW278" s="74"/>
      <c r="AX278" s="74"/>
      <c r="AY278" s="74"/>
      <c r="AZ278" s="74"/>
      <c r="BA278" s="56"/>
    </row>
    <row r="279" spans="2:53" ht="12.75" customHeight="1">
      <c r="B279" s="130" t="s">
        <v>386</v>
      </c>
      <c r="C279" s="116" t="s">
        <v>387</v>
      </c>
      <c r="D279" s="69">
        <f t="shared" si="75"/>
        <v>153</v>
      </c>
      <c r="E279" s="70">
        <f t="shared" si="76"/>
        <v>15</v>
      </c>
      <c r="F279" s="74"/>
      <c r="G279" s="74"/>
      <c r="H279" s="74"/>
      <c r="I279" s="74">
        <v>1</v>
      </c>
      <c r="J279" s="74"/>
      <c r="K279" s="74"/>
      <c r="L279" s="74">
        <v>2</v>
      </c>
      <c r="M279" s="74">
        <v>2</v>
      </c>
      <c r="N279" s="74">
        <v>6</v>
      </c>
      <c r="O279" s="74"/>
      <c r="P279" s="74"/>
      <c r="Q279" s="74"/>
      <c r="R279" s="74">
        <v>11</v>
      </c>
      <c r="S279" s="74"/>
      <c r="T279" s="74"/>
      <c r="U279" s="74">
        <v>2</v>
      </c>
      <c r="V279" s="74"/>
      <c r="W279" s="74">
        <v>6</v>
      </c>
      <c r="X279" s="74"/>
      <c r="Y279" s="74"/>
      <c r="Z279" s="74"/>
      <c r="AA279" s="74"/>
      <c r="AB279" s="74"/>
      <c r="AC279" s="74"/>
      <c r="AD279" s="74"/>
      <c r="AE279" s="74"/>
      <c r="AF279" s="74">
        <v>16</v>
      </c>
      <c r="AG279" s="74">
        <v>24</v>
      </c>
      <c r="AH279" s="74">
        <v>6</v>
      </c>
      <c r="AI279" s="74"/>
      <c r="AJ279" s="74">
        <v>15</v>
      </c>
      <c r="AK279" s="74"/>
      <c r="AL279" s="74"/>
      <c r="AM279" s="74"/>
      <c r="AN279" s="74"/>
      <c r="AO279" s="74"/>
      <c r="AP279" s="74">
        <v>5</v>
      </c>
      <c r="AQ279" s="74"/>
      <c r="AR279" s="74">
        <v>12</v>
      </c>
      <c r="AS279" s="74">
        <v>43</v>
      </c>
      <c r="AT279" s="74"/>
      <c r="AU279" s="74"/>
      <c r="AV279" s="74"/>
      <c r="AW279" s="74"/>
      <c r="AX279" s="74"/>
      <c r="AY279" s="74"/>
      <c r="AZ279" s="74">
        <v>2</v>
      </c>
      <c r="BA279" s="56"/>
    </row>
    <row r="280" spans="2:53" ht="12.75" customHeight="1">
      <c r="B280" s="130" t="s">
        <v>388</v>
      </c>
      <c r="C280" s="116" t="s">
        <v>389</v>
      </c>
      <c r="D280" s="69">
        <f t="shared" si="75"/>
        <v>200</v>
      </c>
      <c r="E280" s="70">
        <f t="shared" si="76"/>
        <v>12</v>
      </c>
      <c r="F280" s="74"/>
      <c r="G280" s="74"/>
      <c r="H280" s="74"/>
      <c r="I280" s="74"/>
      <c r="J280" s="74"/>
      <c r="K280" s="74"/>
      <c r="L280" s="74"/>
      <c r="M280" s="74"/>
      <c r="N280" s="74">
        <v>8</v>
      </c>
      <c r="O280" s="74"/>
      <c r="P280" s="74"/>
      <c r="Q280" s="74">
        <v>1</v>
      </c>
      <c r="R280" s="74"/>
      <c r="S280" s="74"/>
      <c r="T280" s="74"/>
      <c r="U280" s="74"/>
      <c r="V280" s="74">
        <v>71</v>
      </c>
      <c r="W280" s="74">
        <v>13</v>
      </c>
      <c r="X280" s="74"/>
      <c r="Y280" s="74">
        <v>3</v>
      </c>
      <c r="Z280" s="74"/>
      <c r="AA280" s="74"/>
      <c r="AB280" s="74"/>
      <c r="AC280" s="74"/>
      <c r="AD280" s="74"/>
      <c r="AE280" s="74"/>
      <c r="AF280" s="74"/>
      <c r="AG280" s="74">
        <v>43</v>
      </c>
      <c r="AH280" s="74"/>
      <c r="AI280" s="74">
        <v>2</v>
      </c>
      <c r="AJ280" s="74">
        <v>40</v>
      </c>
      <c r="AK280" s="74"/>
      <c r="AL280" s="74">
        <v>15</v>
      </c>
      <c r="AM280" s="74"/>
      <c r="AN280" s="74"/>
      <c r="AO280" s="74">
        <v>2</v>
      </c>
      <c r="AP280" s="74"/>
      <c r="AQ280" s="74">
        <v>1</v>
      </c>
      <c r="AR280" s="74">
        <v>1</v>
      </c>
      <c r="AS280" s="74"/>
      <c r="AT280" s="74"/>
      <c r="AU280" s="74"/>
      <c r="AV280" s="74"/>
      <c r="AW280" s="74"/>
      <c r="AX280" s="74"/>
      <c r="AY280" s="74"/>
      <c r="AZ280" s="74"/>
      <c r="BA280" s="56"/>
    </row>
    <row r="281" spans="2:53" ht="12.75" customHeight="1">
      <c r="B281" s="130" t="s">
        <v>390</v>
      </c>
      <c r="C281" s="116" t="s">
        <v>391</v>
      </c>
      <c r="D281" s="69">
        <f t="shared" si="75"/>
        <v>641</v>
      </c>
      <c r="E281" s="70">
        <f t="shared" si="76"/>
        <v>16</v>
      </c>
      <c r="F281" s="74"/>
      <c r="G281" s="74"/>
      <c r="H281" s="74"/>
      <c r="I281" s="74">
        <v>310</v>
      </c>
      <c r="J281" s="74">
        <v>2</v>
      </c>
      <c r="K281" s="74"/>
      <c r="L281" s="74"/>
      <c r="M281" s="74"/>
      <c r="N281" s="74">
        <v>2</v>
      </c>
      <c r="O281" s="74"/>
      <c r="P281" s="74"/>
      <c r="Q281" s="74">
        <v>2</v>
      </c>
      <c r="R281" s="74"/>
      <c r="S281" s="74"/>
      <c r="T281" s="74"/>
      <c r="U281" s="74"/>
      <c r="V281" s="74">
        <v>3</v>
      </c>
      <c r="W281" s="74">
        <v>2</v>
      </c>
      <c r="X281" s="74"/>
      <c r="Y281" s="74">
        <v>39</v>
      </c>
      <c r="Z281" s="74">
        <v>36</v>
      </c>
      <c r="AA281" s="74">
        <v>64</v>
      </c>
      <c r="AB281" s="74"/>
      <c r="AC281" s="74"/>
      <c r="AD281" s="74"/>
      <c r="AE281" s="74"/>
      <c r="AF281" s="74"/>
      <c r="AG281" s="74"/>
      <c r="AH281" s="74"/>
      <c r="AI281" s="74">
        <v>22</v>
      </c>
      <c r="AJ281" s="74"/>
      <c r="AK281" s="74"/>
      <c r="AL281" s="74">
        <v>6</v>
      </c>
      <c r="AM281" s="74">
        <v>5</v>
      </c>
      <c r="AN281" s="74">
        <v>125</v>
      </c>
      <c r="AO281" s="74">
        <v>9</v>
      </c>
      <c r="AP281" s="74">
        <v>12</v>
      </c>
      <c r="AQ281" s="74">
        <v>2</v>
      </c>
      <c r="AR281" s="74"/>
      <c r="AS281" s="74"/>
      <c r="AT281" s="74"/>
      <c r="AU281" s="74"/>
      <c r="AV281" s="74"/>
      <c r="AW281" s="74"/>
      <c r="AX281" s="74"/>
      <c r="AY281" s="74"/>
      <c r="AZ281" s="74"/>
      <c r="BA281" s="56"/>
    </row>
    <row r="282" spans="2:53" ht="12.75" customHeight="1">
      <c r="B282" s="130" t="s">
        <v>392</v>
      </c>
      <c r="C282" s="116" t="s">
        <v>393</v>
      </c>
      <c r="D282" s="69">
        <f t="shared" si="75"/>
        <v>73</v>
      </c>
      <c r="E282" s="70">
        <f t="shared" si="76"/>
        <v>9</v>
      </c>
      <c r="F282" s="74"/>
      <c r="G282" s="74"/>
      <c r="H282" s="74"/>
      <c r="I282" s="74">
        <v>5</v>
      </c>
      <c r="J282" s="74">
        <v>16</v>
      </c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>
        <v>21</v>
      </c>
      <c r="V282" s="74">
        <v>3</v>
      </c>
      <c r="W282" s="74"/>
      <c r="X282" s="74"/>
      <c r="Y282" s="74"/>
      <c r="Z282" s="74">
        <v>2</v>
      </c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>
        <v>8</v>
      </c>
      <c r="AN282" s="74">
        <v>3</v>
      </c>
      <c r="AO282" s="74">
        <v>8</v>
      </c>
      <c r="AP282" s="74">
        <v>7</v>
      </c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56"/>
    </row>
    <row r="283" spans="2:53" ht="12.75" customHeight="1">
      <c r="B283" s="130" t="s">
        <v>394</v>
      </c>
      <c r="C283" s="116" t="s">
        <v>395</v>
      </c>
      <c r="D283" s="69">
        <f t="shared" si="75"/>
        <v>238</v>
      </c>
      <c r="E283" s="70">
        <f t="shared" si="76"/>
        <v>12</v>
      </c>
      <c r="F283" s="74"/>
      <c r="G283" s="74"/>
      <c r="H283" s="74"/>
      <c r="I283" s="74">
        <v>21</v>
      </c>
      <c r="J283" s="74"/>
      <c r="K283" s="74"/>
      <c r="L283" s="74"/>
      <c r="M283" s="74"/>
      <c r="N283" s="74">
        <v>2</v>
      </c>
      <c r="O283" s="74"/>
      <c r="P283" s="74"/>
      <c r="Q283" s="74">
        <v>1</v>
      </c>
      <c r="R283" s="74"/>
      <c r="S283" s="74"/>
      <c r="T283" s="74"/>
      <c r="U283" s="74"/>
      <c r="V283" s="74"/>
      <c r="W283" s="74"/>
      <c r="X283" s="74"/>
      <c r="Y283" s="74">
        <v>2</v>
      </c>
      <c r="Z283" s="74"/>
      <c r="AA283" s="74">
        <v>114</v>
      </c>
      <c r="AB283" s="74"/>
      <c r="AC283" s="74"/>
      <c r="AD283" s="74"/>
      <c r="AE283" s="74"/>
      <c r="AF283" s="74">
        <v>2</v>
      </c>
      <c r="AG283" s="74"/>
      <c r="AH283" s="74"/>
      <c r="AI283" s="74">
        <v>45</v>
      </c>
      <c r="AJ283" s="74">
        <v>2</v>
      </c>
      <c r="AK283" s="74"/>
      <c r="AL283" s="74">
        <v>2</v>
      </c>
      <c r="AM283" s="74"/>
      <c r="AN283" s="74">
        <v>23</v>
      </c>
      <c r="AO283" s="74">
        <v>14</v>
      </c>
      <c r="AP283" s="74">
        <v>10</v>
      </c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56"/>
    </row>
    <row r="284" spans="2:53" ht="12.75" customHeight="1">
      <c r="B284" s="130" t="s">
        <v>396</v>
      </c>
      <c r="C284" s="116" t="s">
        <v>397</v>
      </c>
      <c r="D284" s="69">
        <f t="shared" si="75"/>
        <v>56</v>
      </c>
      <c r="E284" s="70">
        <f t="shared" si="76"/>
        <v>8</v>
      </c>
      <c r="F284" s="74"/>
      <c r="G284" s="74">
        <v>2</v>
      </c>
      <c r="H284" s="74"/>
      <c r="I284" s="74"/>
      <c r="J284" s="74"/>
      <c r="K284" s="74"/>
      <c r="L284" s="74"/>
      <c r="M284" s="74"/>
      <c r="N284" s="74">
        <v>1</v>
      </c>
      <c r="O284" s="74"/>
      <c r="P284" s="74"/>
      <c r="Q284" s="74"/>
      <c r="R284" s="74"/>
      <c r="S284" s="74"/>
      <c r="T284" s="74"/>
      <c r="U284" s="74"/>
      <c r="V284" s="74"/>
      <c r="W284" s="74">
        <v>7</v>
      </c>
      <c r="X284" s="74"/>
      <c r="Y284" s="74">
        <v>4</v>
      </c>
      <c r="Z284" s="74"/>
      <c r="AA284" s="74"/>
      <c r="AB284" s="74"/>
      <c r="AC284" s="74"/>
      <c r="AD284" s="74"/>
      <c r="AE284" s="74"/>
      <c r="AF284" s="74"/>
      <c r="AG284" s="74">
        <v>4</v>
      </c>
      <c r="AH284" s="74"/>
      <c r="AI284" s="74"/>
      <c r="AJ284" s="74"/>
      <c r="AK284" s="74"/>
      <c r="AL284" s="74">
        <v>8</v>
      </c>
      <c r="AM284" s="74"/>
      <c r="AN284" s="74">
        <v>5</v>
      </c>
      <c r="AO284" s="74"/>
      <c r="AP284" s="74"/>
      <c r="AQ284" s="74"/>
      <c r="AR284" s="74">
        <v>25</v>
      </c>
      <c r="AS284" s="74"/>
      <c r="AT284" s="74"/>
      <c r="AU284" s="74"/>
      <c r="AV284" s="74"/>
      <c r="AW284" s="74"/>
      <c r="AX284" s="74"/>
      <c r="AY284" s="74"/>
      <c r="AZ284" s="74"/>
      <c r="BA284" s="56"/>
    </row>
    <row r="285" spans="2:53" ht="12.75" customHeight="1">
      <c r="B285" s="130" t="s">
        <v>398</v>
      </c>
      <c r="C285" s="116" t="s">
        <v>399</v>
      </c>
      <c r="D285" s="69">
        <f t="shared" si="75"/>
        <v>136</v>
      </c>
      <c r="E285" s="70">
        <f t="shared" si="76"/>
        <v>15</v>
      </c>
      <c r="F285" s="74"/>
      <c r="G285" s="74"/>
      <c r="H285" s="74"/>
      <c r="I285" s="74">
        <v>7</v>
      </c>
      <c r="J285" s="74"/>
      <c r="K285" s="74"/>
      <c r="L285" s="74"/>
      <c r="M285" s="74"/>
      <c r="N285" s="74">
        <v>1</v>
      </c>
      <c r="O285" s="74">
        <v>1</v>
      </c>
      <c r="P285" s="74"/>
      <c r="Q285" s="74">
        <v>2</v>
      </c>
      <c r="R285" s="74"/>
      <c r="S285" s="74"/>
      <c r="T285" s="74"/>
      <c r="U285" s="74"/>
      <c r="V285" s="74"/>
      <c r="W285" s="74">
        <v>11</v>
      </c>
      <c r="X285" s="74"/>
      <c r="Y285" s="74">
        <v>2</v>
      </c>
      <c r="Z285" s="74"/>
      <c r="AA285" s="74">
        <v>26</v>
      </c>
      <c r="AB285" s="74"/>
      <c r="AC285" s="74"/>
      <c r="AD285" s="74"/>
      <c r="AE285" s="74"/>
      <c r="AF285" s="74"/>
      <c r="AG285" s="74"/>
      <c r="AH285" s="74">
        <v>4</v>
      </c>
      <c r="AI285" s="74">
        <v>10</v>
      </c>
      <c r="AJ285" s="74">
        <v>41</v>
      </c>
      <c r="AK285" s="74">
        <v>1</v>
      </c>
      <c r="AL285" s="74">
        <v>13</v>
      </c>
      <c r="AM285" s="74"/>
      <c r="AN285" s="74">
        <v>11</v>
      </c>
      <c r="AO285" s="74"/>
      <c r="AP285" s="74">
        <v>2</v>
      </c>
      <c r="AQ285" s="74"/>
      <c r="AR285" s="74">
        <v>4</v>
      </c>
      <c r="AS285" s="74"/>
      <c r="AT285" s="74"/>
      <c r="AU285" s="74"/>
      <c r="AV285" s="74"/>
      <c r="AW285" s="74"/>
      <c r="AX285" s="74"/>
      <c r="AY285" s="74"/>
      <c r="AZ285" s="74"/>
      <c r="BA285" s="56"/>
    </row>
    <row r="286" spans="2:53" ht="12.75" customHeight="1">
      <c r="B286" s="130" t="s">
        <v>400</v>
      </c>
      <c r="C286" s="116" t="s">
        <v>401</v>
      </c>
      <c r="D286" s="69">
        <f t="shared" si="75"/>
        <v>206</v>
      </c>
      <c r="E286" s="70">
        <f t="shared" si="76"/>
        <v>22</v>
      </c>
      <c r="F286" s="74"/>
      <c r="G286" s="74">
        <v>2</v>
      </c>
      <c r="H286" s="74">
        <v>1</v>
      </c>
      <c r="I286" s="74">
        <v>10</v>
      </c>
      <c r="J286" s="74"/>
      <c r="K286" s="74"/>
      <c r="L286" s="74"/>
      <c r="M286" s="74"/>
      <c r="N286" s="74">
        <v>2</v>
      </c>
      <c r="O286" s="74">
        <v>1</v>
      </c>
      <c r="P286" s="74"/>
      <c r="Q286" s="74">
        <v>5</v>
      </c>
      <c r="R286" s="74">
        <v>3</v>
      </c>
      <c r="S286" s="74"/>
      <c r="T286" s="74"/>
      <c r="U286" s="74"/>
      <c r="V286" s="74"/>
      <c r="W286" s="74">
        <v>17</v>
      </c>
      <c r="X286" s="74"/>
      <c r="Y286" s="74">
        <v>1</v>
      </c>
      <c r="Z286" s="74"/>
      <c r="AA286" s="74">
        <v>1</v>
      </c>
      <c r="AB286" s="74">
        <v>1</v>
      </c>
      <c r="AC286" s="74"/>
      <c r="AD286" s="74"/>
      <c r="AE286" s="74"/>
      <c r="AF286" s="74">
        <v>8</v>
      </c>
      <c r="AG286" s="74"/>
      <c r="AH286" s="74">
        <v>2</v>
      </c>
      <c r="AI286" s="74">
        <v>17</v>
      </c>
      <c r="AJ286" s="74">
        <v>41</v>
      </c>
      <c r="AK286" s="74"/>
      <c r="AL286" s="74">
        <v>64</v>
      </c>
      <c r="AM286" s="74"/>
      <c r="AN286" s="74">
        <v>8</v>
      </c>
      <c r="AO286" s="74">
        <v>2</v>
      </c>
      <c r="AP286" s="74">
        <v>14</v>
      </c>
      <c r="AQ286" s="74">
        <v>4</v>
      </c>
      <c r="AR286" s="74">
        <v>1</v>
      </c>
      <c r="AS286" s="74"/>
      <c r="AT286" s="74">
        <v>1</v>
      </c>
      <c r="AU286" s="74"/>
      <c r="AV286" s="74"/>
      <c r="AW286" s="74"/>
      <c r="AX286" s="74"/>
      <c r="AY286" s="74"/>
      <c r="AZ286" s="74"/>
      <c r="BA286" s="56"/>
    </row>
    <row r="287" spans="2:53" ht="12.75" customHeight="1">
      <c r="B287" s="130" t="s">
        <v>402</v>
      </c>
      <c r="C287" s="116" t="s">
        <v>403</v>
      </c>
      <c r="D287" s="69">
        <f t="shared" si="75"/>
        <v>19</v>
      </c>
      <c r="E287" s="70">
        <f t="shared" si="76"/>
        <v>2</v>
      </c>
      <c r="F287" s="74"/>
      <c r="G287" s="74"/>
      <c r="H287" s="74"/>
      <c r="I287" s="74">
        <v>1</v>
      </c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>
        <v>18</v>
      </c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56"/>
    </row>
    <row r="288" spans="2:53" ht="12.75" customHeight="1">
      <c r="B288" s="130" t="s">
        <v>404</v>
      </c>
      <c r="C288" s="116" t="s">
        <v>405</v>
      </c>
      <c r="D288" s="69">
        <f t="shared" si="75"/>
        <v>57</v>
      </c>
      <c r="E288" s="70">
        <f t="shared" si="76"/>
        <v>8</v>
      </c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>
        <v>2</v>
      </c>
      <c r="S288" s="74"/>
      <c r="T288" s="74"/>
      <c r="U288" s="74"/>
      <c r="V288" s="74"/>
      <c r="W288" s="74">
        <v>8</v>
      </c>
      <c r="X288" s="74">
        <v>1</v>
      </c>
      <c r="Y288" s="74"/>
      <c r="Z288" s="74"/>
      <c r="AA288" s="74"/>
      <c r="AB288" s="74"/>
      <c r="AC288" s="74"/>
      <c r="AD288" s="74"/>
      <c r="AE288" s="74"/>
      <c r="AF288" s="74"/>
      <c r="AG288" s="74">
        <v>4</v>
      </c>
      <c r="AH288" s="74">
        <v>2</v>
      </c>
      <c r="AI288" s="74"/>
      <c r="AJ288" s="74"/>
      <c r="AK288" s="74"/>
      <c r="AL288" s="74"/>
      <c r="AM288" s="74"/>
      <c r="AN288" s="74"/>
      <c r="AO288" s="74"/>
      <c r="AP288" s="74">
        <v>4</v>
      </c>
      <c r="AQ288" s="74">
        <v>31</v>
      </c>
      <c r="AR288" s="74">
        <v>5</v>
      </c>
      <c r="AS288" s="74"/>
      <c r="AT288" s="74"/>
      <c r="AU288" s="74"/>
      <c r="AV288" s="74"/>
      <c r="AW288" s="74"/>
      <c r="AX288" s="74"/>
      <c r="AY288" s="74"/>
      <c r="AZ288" s="74"/>
      <c r="BA288" s="56"/>
    </row>
    <row r="289" spans="2:53" ht="12.75" customHeight="1">
      <c r="B289" s="130" t="s">
        <v>406</v>
      </c>
      <c r="C289" s="131" t="s">
        <v>407</v>
      </c>
      <c r="D289" s="69">
        <f t="shared" si="75"/>
        <v>8</v>
      </c>
      <c r="E289" s="70">
        <f t="shared" si="76"/>
        <v>5</v>
      </c>
      <c r="F289" s="74"/>
      <c r="G289" s="74"/>
      <c r="H289" s="74"/>
      <c r="I289" s="74">
        <v>2</v>
      </c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>
        <v>1</v>
      </c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>
        <v>1</v>
      </c>
      <c r="AK289" s="74"/>
      <c r="AL289" s="74">
        <v>2</v>
      </c>
      <c r="AM289" s="74"/>
      <c r="AN289" s="74">
        <v>2</v>
      </c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56"/>
    </row>
    <row r="290" spans="2:53" ht="12.75" customHeight="1">
      <c r="B290" s="130" t="s">
        <v>408</v>
      </c>
      <c r="C290" s="116" t="s">
        <v>409</v>
      </c>
      <c r="D290" s="69">
        <f t="shared" si="75"/>
        <v>82</v>
      </c>
      <c r="E290" s="70">
        <f t="shared" si="76"/>
        <v>12</v>
      </c>
      <c r="F290" s="74">
        <v>1</v>
      </c>
      <c r="G290" s="74"/>
      <c r="H290" s="74"/>
      <c r="I290" s="74">
        <v>1</v>
      </c>
      <c r="J290" s="74">
        <v>2</v>
      </c>
      <c r="K290" s="74"/>
      <c r="L290" s="74"/>
      <c r="M290" s="74"/>
      <c r="N290" s="74">
        <v>2</v>
      </c>
      <c r="O290" s="74"/>
      <c r="P290" s="74"/>
      <c r="Q290" s="74"/>
      <c r="R290" s="74"/>
      <c r="S290" s="74"/>
      <c r="T290" s="74"/>
      <c r="U290" s="74"/>
      <c r="V290" s="74"/>
      <c r="W290" s="74">
        <v>5</v>
      </c>
      <c r="X290" s="74"/>
      <c r="Y290" s="74"/>
      <c r="Z290" s="74"/>
      <c r="AA290" s="74"/>
      <c r="AB290" s="74">
        <v>1</v>
      </c>
      <c r="AC290" s="74"/>
      <c r="AD290" s="74"/>
      <c r="AE290" s="74"/>
      <c r="AF290" s="74">
        <v>1</v>
      </c>
      <c r="AG290" s="74">
        <v>7</v>
      </c>
      <c r="AH290" s="74"/>
      <c r="AI290" s="74"/>
      <c r="AJ290" s="74"/>
      <c r="AK290" s="74"/>
      <c r="AL290" s="74"/>
      <c r="AM290" s="74"/>
      <c r="AN290" s="74">
        <v>1</v>
      </c>
      <c r="AO290" s="74"/>
      <c r="AP290" s="74">
        <v>58</v>
      </c>
      <c r="AQ290" s="74"/>
      <c r="AR290" s="74">
        <v>2</v>
      </c>
      <c r="AS290" s="74"/>
      <c r="AT290" s="74">
        <v>1</v>
      </c>
      <c r="AU290" s="74"/>
      <c r="AV290" s="74"/>
      <c r="AW290" s="74"/>
      <c r="AX290" s="74"/>
      <c r="AY290" s="74"/>
      <c r="AZ290" s="74"/>
      <c r="BA290" s="56"/>
    </row>
    <row r="291" spans="2:53" ht="12.75" customHeight="1">
      <c r="B291" s="130" t="s">
        <v>410</v>
      </c>
      <c r="C291" s="116" t="s">
        <v>411</v>
      </c>
      <c r="D291" s="69">
        <f t="shared" si="75"/>
        <v>618</v>
      </c>
      <c r="E291" s="70">
        <f t="shared" si="76"/>
        <v>23</v>
      </c>
      <c r="F291" s="74"/>
      <c r="G291" s="74"/>
      <c r="H291" s="74"/>
      <c r="I291" s="74">
        <v>81</v>
      </c>
      <c r="J291" s="74">
        <v>6</v>
      </c>
      <c r="K291" s="74">
        <v>1</v>
      </c>
      <c r="L291" s="74"/>
      <c r="M291" s="74"/>
      <c r="N291" s="74">
        <v>1</v>
      </c>
      <c r="O291" s="74"/>
      <c r="P291" s="74">
        <v>2</v>
      </c>
      <c r="Q291" s="74"/>
      <c r="R291" s="74"/>
      <c r="S291" s="74"/>
      <c r="T291" s="74"/>
      <c r="U291" s="74">
        <v>4</v>
      </c>
      <c r="V291" s="74">
        <v>2</v>
      </c>
      <c r="W291" s="74">
        <v>21</v>
      </c>
      <c r="X291" s="74">
        <v>1</v>
      </c>
      <c r="Y291" s="74">
        <v>86</v>
      </c>
      <c r="Z291" s="74">
        <v>4</v>
      </c>
      <c r="AA291" s="74">
        <v>23</v>
      </c>
      <c r="AB291" s="74"/>
      <c r="AC291" s="74"/>
      <c r="AD291" s="74"/>
      <c r="AE291" s="74"/>
      <c r="AF291" s="74"/>
      <c r="AG291" s="74">
        <v>4</v>
      </c>
      <c r="AH291" s="74"/>
      <c r="AI291" s="74">
        <v>13</v>
      </c>
      <c r="AJ291" s="74">
        <v>4</v>
      </c>
      <c r="AK291" s="74"/>
      <c r="AL291" s="74">
        <v>45</v>
      </c>
      <c r="AM291" s="74">
        <v>4</v>
      </c>
      <c r="AN291" s="74">
        <v>261</v>
      </c>
      <c r="AO291" s="74">
        <v>1</v>
      </c>
      <c r="AP291" s="74">
        <v>14</v>
      </c>
      <c r="AQ291" s="74">
        <v>7</v>
      </c>
      <c r="AR291" s="74">
        <v>27</v>
      </c>
      <c r="AS291" s="74">
        <v>6</v>
      </c>
      <c r="AT291" s="74"/>
      <c r="AU291" s="74"/>
      <c r="AV291" s="74"/>
      <c r="AW291" s="74"/>
      <c r="AX291" s="74"/>
      <c r="AY291" s="74"/>
      <c r="AZ291" s="74"/>
      <c r="BA291" s="56"/>
    </row>
    <row r="292" spans="2:53" ht="12.75" customHeight="1">
      <c r="B292" s="130" t="s">
        <v>412</v>
      </c>
      <c r="C292" s="116" t="s">
        <v>413</v>
      </c>
      <c r="D292" s="69">
        <f t="shared" si="75"/>
        <v>41</v>
      </c>
      <c r="E292" s="70">
        <f t="shared" si="76"/>
        <v>6</v>
      </c>
      <c r="F292" s="74"/>
      <c r="G292" s="74"/>
      <c r="H292" s="74"/>
      <c r="I292" s="74">
        <v>2</v>
      </c>
      <c r="J292" s="74"/>
      <c r="K292" s="74"/>
      <c r="L292" s="74"/>
      <c r="M292" s="74"/>
      <c r="N292" s="74">
        <v>2</v>
      </c>
      <c r="O292" s="74"/>
      <c r="P292" s="74"/>
      <c r="Q292" s="74"/>
      <c r="R292" s="74"/>
      <c r="S292" s="74"/>
      <c r="T292" s="74"/>
      <c r="U292" s="74"/>
      <c r="V292" s="74"/>
      <c r="W292" s="74">
        <v>7</v>
      </c>
      <c r="X292" s="74"/>
      <c r="Y292" s="74"/>
      <c r="Z292" s="74"/>
      <c r="AA292" s="74"/>
      <c r="AB292" s="74"/>
      <c r="AC292" s="74"/>
      <c r="AD292" s="74"/>
      <c r="AE292" s="74"/>
      <c r="AF292" s="74"/>
      <c r="AG292" s="74">
        <v>10</v>
      </c>
      <c r="AH292" s="74"/>
      <c r="AI292" s="74"/>
      <c r="AJ292" s="74">
        <v>19</v>
      </c>
      <c r="AK292" s="74"/>
      <c r="AL292" s="74"/>
      <c r="AM292" s="74"/>
      <c r="AN292" s="74">
        <v>1</v>
      </c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56"/>
    </row>
    <row r="293" spans="2:53" ht="12.75" customHeight="1">
      <c r="B293" s="130" t="s">
        <v>414</v>
      </c>
      <c r="C293" s="116" t="s">
        <v>415</v>
      </c>
      <c r="D293" s="69">
        <f t="shared" si="75"/>
        <v>92</v>
      </c>
      <c r="E293" s="70">
        <f t="shared" si="76"/>
        <v>10</v>
      </c>
      <c r="F293" s="74">
        <v>3</v>
      </c>
      <c r="G293" s="74"/>
      <c r="H293" s="74"/>
      <c r="I293" s="74"/>
      <c r="J293" s="74"/>
      <c r="K293" s="74"/>
      <c r="L293" s="74"/>
      <c r="M293" s="74"/>
      <c r="N293" s="74">
        <v>2</v>
      </c>
      <c r="O293" s="74"/>
      <c r="P293" s="74"/>
      <c r="Q293" s="74">
        <v>2</v>
      </c>
      <c r="R293" s="74">
        <v>1</v>
      </c>
      <c r="S293" s="74"/>
      <c r="T293" s="74"/>
      <c r="U293" s="74"/>
      <c r="V293" s="74"/>
      <c r="W293" s="74">
        <v>2</v>
      </c>
      <c r="X293" s="74"/>
      <c r="Y293" s="74"/>
      <c r="Z293" s="74"/>
      <c r="AA293" s="74"/>
      <c r="AB293" s="74"/>
      <c r="AC293" s="74"/>
      <c r="AD293" s="74"/>
      <c r="AE293" s="74"/>
      <c r="AF293" s="74"/>
      <c r="AG293" s="74">
        <v>6</v>
      </c>
      <c r="AH293" s="74"/>
      <c r="AI293" s="74"/>
      <c r="AJ293" s="74"/>
      <c r="AK293" s="74"/>
      <c r="AL293" s="74"/>
      <c r="AM293" s="74"/>
      <c r="AN293" s="74"/>
      <c r="AO293" s="74"/>
      <c r="AP293" s="74">
        <v>6</v>
      </c>
      <c r="AQ293" s="74">
        <v>50</v>
      </c>
      <c r="AR293" s="74"/>
      <c r="AS293" s="74">
        <v>18</v>
      </c>
      <c r="AT293" s="74">
        <v>2</v>
      </c>
      <c r="AU293" s="74"/>
      <c r="AV293" s="74"/>
      <c r="AW293" s="74"/>
      <c r="AX293" s="74"/>
      <c r="AY293" s="74"/>
      <c r="AZ293" s="74"/>
      <c r="BA293" s="56"/>
    </row>
    <row r="294" spans="2:53" ht="12.75" customHeight="1">
      <c r="B294" s="130" t="s">
        <v>416</v>
      </c>
      <c r="C294" s="116" t="s">
        <v>417</v>
      </c>
      <c r="D294" s="69">
        <f t="shared" si="75"/>
        <v>187</v>
      </c>
      <c r="E294" s="70">
        <f t="shared" si="76"/>
        <v>14</v>
      </c>
      <c r="F294" s="74"/>
      <c r="G294" s="74"/>
      <c r="H294" s="74"/>
      <c r="I294" s="74">
        <v>5</v>
      </c>
      <c r="J294" s="74">
        <v>4</v>
      </c>
      <c r="K294" s="74"/>
      <c r="L294" s="74"/>
      <c r="M294" s="74"/>
      <c r="N294" s="74"/>
      <c r="O294" s="74">
        <v>1</v>
      </c>
      <c r="P294" s="74"/>
      <c r="Q294" s="74"/>
      <c r="R294" s="74"/>
      <c r="S294" s="74"/>
      <c r="T294" s="74"/>
      <c r="U294" s="74">
        <v>12</v>
      </c>
      <c r="V294" s="74">
        <v>2</v>
      </c>
      <c r="W294" s="74"/>
      <c r="X294" s="74"/>
      <c r="Y294" s="74">
        <v>5</v>
      </c>
      <c r="Z294" s="74">
        <v>3</v>
      </c>
      <c r="AA294" s="74">
        <v>7</v>
      </c>
      <c r="AB294" s="74"/>
      <c r="AC294" s="74"/>
      <c r="AD294" s="74"/>
      <c r="AE294" s="74"/>
      <c r="AF294" s="74"/>
      <c r="AG294" s="74"/>
      <c r="AH294" s="74"/>
      <c r="AI294" s="74"/>
      <c r="AJ294" s="74">
        <v>1</v>
      </c>
      <c r="AK294" s="74"/>
      <c r="AL294" s="74"/>
      <c r="AM294" s="74">
        <v>1</v>
      </c>
      <c r="AN294" s="74">
        <v>3</v>
      </c>
      <c r="AO294" s="74">
        <v>139</v>
      </c>
      <c r="AP294" s="74">
        <v>2</v>
      </c>
      <c r="AQ294" s="74">
        <v>2</v>
      </c>
      <c r="AR294" s="74"/>
      <c r="AS294" s="74"/>
      <c r="AT294" s="74"/>
      <c r="AU294" s="74"/>
      <c r="AV294" s="74"/>
      <c r="AW294" s="74"/>
      <c r="AX294" s="74"/>
      <c r="AY294" s="74"/>
      <c r="AZ294" s="74"/>
      <c r="BA294" s="56"/>
    </row>
    <row r="295" spans="2:53" ht="12.75" customHeight="1">
      <c r="B295" s="130" t="s">
        <v>418</v>
      </c>
      <c r="C295" s="116" t="s">
        <v>419</v>
      </c>
      <c r="D295" s="69">
        <f t="shared" si="75"/>
        <v>95</v>
      </c>
      <c r="E295" s="70">
        <f t="shared" si="76"/>
        <v>10</v>
      </c>
      <c r="F295" s="74"/>
      <c r="G295" s="74"/>
      <c r="H295" s="74"/>
      <c r="I295" s="74">
        <v>4</v>
      </c>
      <c r="J295" s="74">
        <v>5</v>
      </c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>
        <v>15</v>
      </c>
      <c r="V295" s="74">
        <v>1</v>
      </c>
      <c r="W295" s="74"/>
      <c r="X295" s="74"/>
      <c r="Y295" s="74"/>
      <c r="Z295" s="74"/>
      <c r="AA295" s="74">
        <v>4</v>
      </c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>
        <v>4</v>
      </c>
      <c r="AN295" s="74">
        <v>4</v>
      </c>
      <c r="AO295" s="74">
        <v>38</v>
      </c>
      <c r="AP295" s="74">
        <v>11</v>
      </c>
      <c r="AQ295" s="74">
        <v>9</v>
      </c>
      <c r="AR295" s="74"/>
      <c r="AS295" s="74"/>
      <c r="AT295" s="74"/>
      <c r="AU295" s="74"/>
      <c r="AV295" s="74"/>
      <c r="AW295" s="74"/>
      <c r="AX295" s="74"/>
      <c r="AY295" s="74"/>
      <c r="AZ295" s="74"/>
      <c r="BA295" s="56"/>
    </row>
    <row r="296" spans="2:53" ht="12.75" customHeight="1">
      <c r="B296" s="130" t="s">
        <v>420</v>
      </c>
      <c r="C296" s="116" t="s">
        <v>421</v>
      </c>
      <c r="D296" s="69">
        <f t="shared" si="75"/>
        <v>93</v>
      </c>
      <c r="E296" s="70">
        <f t="shared" si="76"/>
        <v>10</v>
      </c>
      <c r="F296" s="74"/>
      <c r="G296" s="74"/>
      <c r="H296" s="74"/>
      <c r="I296" s="74">
        <v>2</v>
      </c>
      <c r="J296" s="74">
        <v>15</v>
      </c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>
        <v>3</v>
      </c>
      <c r="V296" s="74">
        <v>14</v>
      </c>
      <c r="W296" s="74"/>
      <c r="X296" s="74"/>
      <c r="Y296" s="74">
        <v>4</v>
      </c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>
        <v>9</v>
      </c>
      <c r="AN296" s="74">
        <v>2</v>
      </c>
      <c r="AO296" s="74">
        <v>2</v>
      </c>
      <c r="AP296" s="74">
        <v>12</v>
      </c>
      <c r="AQ296" s="74">
        <v>30</v>
      </c>
      <c r="AR296" s="74"/>
      <c r="AS296" s="74"/>
      <c r="AT296" s="74"/>
      <c r="AU296" s="74"/>
      <c r="AV296" s="74"/>
      <c r="AW296" s="74"/>
      <c r="AX296" s="74"/>
      <c r="AY296" s="74"/>
      <c r="AZ296" s="74"/>
      <c r="BA296" s="56"/>
    </row>
    <row r="297" spans="2:53" ht="12.75" customHeight="1">
      <c r="B297" s="130" t="s">
        <v>422</v>
      </c>
      <c r="C297" s="116" t="s">
        <v>423</v>
      </c>
      <c r="D297" s="69">
        <f t="shared" si="75"/>
        <v>93</v>
      </c>
      <c r="E297" s="70">
        <f t="shared" si="76"/>
        <v>12</v>
      </c>
      <c r="F297" s="74"/>
      <c r="G297" s="74"/>
      <c r="H297" s="74">
        <v>2</v>
      </c>
      <c r="I297" s="74">
        <v>1</v>
      </c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>
        <v>2</v>
      </c>
      <c r="X297" s="74"/>
      <c r="Y297" s="74">
        <v>1</v>
      </c>
      <c r="Z297" s="74"/>
      <c r="AA297" s="74">
        <v>2</v>
      </c>
      <c r="AB297" s="74"/>
      <c r="AC297" s="74"/>
      <c r="AD297" s="74"/>
      <c r="AE297" s="74"/>
      <c r="AF297" s="74"/>
      <c r="AG297" s="74">
        <v>2</v>
      </c>
      <c r="AH297" s="74"/>
      <c r="AI297" s="74">
        <v>2</v>
      </c>
      <c r="AJ297" s="74">
        <v>18</v>
      </c>
      <c r="AK297" s="74"/>
      <c r="AL297" s="74">
        <v>2</v>
      </c>
      <c r="AM297" s="74"/>
      <c r="AN297" s="74">
        <v>3</v>
      </c>
      <c r="AO297" s="74"/>
      <c r="AP297" s="74"/>
      <c r="AQ297" s="74">
        <v>52</v>
      </c>
      <c r="AR297" s="74">
        <v>6</v>
      </c>
      <c r="AS297" s="74"/>
      <c r="AT297" s="74"/>
      <c r="AU297" s="74"/>
      <c r="AV297" s="74"/>
      <c r="AW297" s="74"/>
      <c r="AX297" s="74"/>
      <c r="AY297" s="74"/>
      <c r="AZ297" s="74"/>
      <c r="BA297" s="56"/>
    </row>
    <row r="298" spans="2:53" ht="12.75" customHeight="1">
      <c r="B298" s="130" t="s">
        <v>424</v>
      </c>
      <c r="C298" s="116" t="s">
        <v>425</v>
      </c>
      <c r="D298" s="69">
        <f t="shared" si="75"/>
        <v>4</v>
      </c>
      <c r="E298" s="70">
        <f t="shared" si="76"/>
        <v>2</v>
      </c>
      <c r="F298" s="74"/>
      <c r="G298" s="74"/>
      <c r="H298" s="74">
        <v>3</v>
      </c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>
        <v>1</v>
      </c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56"/>
    </row>
    <row r="299" spans="2:53" ht="12.75" customHeight="1">
      <c r="B299" s="130" t="s">
        <v>426</v>
      </c>
      <c r="C299" s="116" t="s">
        <v>427</v>
      </c>
      <c r="D299" s="69">
        <f t="shared" si="75"/>
        <v>5</v>
      </c>
      <c r="E299" s="70">
        <f t="shared" si="76"/>
        <v>2</v>
      </c>
      <c r="F299" s="74"/>
      <c r="G299" s="74"/>
      <c r="H299" s="74"/>
      <c r="I299" s="74"/>
      <c r="J299" s="74">
        <v>2</v>
      </c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>
        <v>3</v>
      </c>
      <c r="AR299" s="74"/>
      <c r="AS299" s="74"/>
      <c r="AT299" s="74"/>
      <c r="AU299" s="74"/>
      <c r="AV299" s="74"/>
      <c r="AW299" s="74"/>
      <c r="AX299" s="74"/>
      <c r="AY299" s="74"/>
      <c r="AZ299" s="74"/>
      <c r="BA299" s="56"/>
    </row>
    <row r="300" spans="2:53" ht="12.75" customHeight="1">
      <c r="B300" s="130" t="s">
        <v>428</v>
      </c>
      <c r="C300" s="116" t="s">
        <v>429</v>
      </c>
      <c r="D300" s="69">
        <f aca="true" t="shared" si="77" ref="D300:D363">SUM(F300:AZ300)</f>
        <v>182</v>
      </c>
      <c r="E300" s="70">
        <f aca="true" t="shared" si="78" ref="E300:E363">COUNT(F300:AZ300)</f>
        <v>13</v>
      </c>
      <c r="F300" s="74"/>
      <c r="G300" s="74"/>
      <c r="H300" s="74"/>
      <c r="I300" s="74">
        <v>36</v>
      </c>
      <c r="J300" s="74">
        <v>3</v>
      </c>
      <c r="K300" s="74"/>
      <c r="L300" s="74"/>
      <c r="M300" s="74"/>
      <c r="N300" s="74"/>
      <c r="O300" s="74">
        <v>2</v>
      </c>
      <c r="P300" s="74"/>
      <c r="Q300" s="74"/>
      <c r="R300" s="74"/>
      <c r="S300" s="74"/>
      <c r="T300" s="74"/>
      <c r="U300" s="74">
        <v>2</v>
      </c>
      <c r="V300" s="74"/>
      <c r="W300" s="74">
        <v>7</v>
      </c>
      <c r="X300" s="74"/>
      <c r="Y300" s="74">
        <v>24</v>
      </c>
      <c r="Z300" s="74"/>
      <c r="AA300" s="74">
        <v>8</v>
      </c>
      <c r="AB300" s="74"/>
      <c r="AC300" s="74"/>
      <c r="AD300" s="74"/>
      <c r="AE300" s="74"/>
      <c r="AF300" s="74"/>
      <c r="AG300" s="74"/>
      <c r="AH300" s="74"/>
      <c r="AI300" s="74">
        <v>14</v>
      </c>
      <c r="AJ300" s="74">
        <v>1</v>
      </c>
      <c r="AK300" s="74"/>
      <c r="AL300" s="74">
        <v>8</v>
      </c>
      <c r="AM300" s="74"/>
      <c r="AN300" s="74">
        <v>69</v>
      </c>
      <c r="AO300" s="74"/>
      <c r="AP300" s="74">
        <v>5</v>
      </c>
      <c r="AQ300" s="74"/>
      <c r="AR300" s="74">
        <v>3</v>
      </c>
      <c r="AS300" s="74"/>
      <c r="AT300" s="74"/>
      <c r="AU300" s="74"/>
      <c r="AV300" s="74"/>
      <c r="AW300" s="74"/>
      <c r="AX300" s="74"/>
      <c r="AY300" s="74"/>
      <c r="AZ300" s="74"/>
      <c r="BA300" s="56"/>
    </row>
    <row r="301" spans="2:53" ht="12.75" customHeight="1">
      <c r="B301" s="130" t="s">
        <v>430</v>
      </c>
      <c r="C301" s="116" t="s">
        <v>431</v>
      </c>
      <c r="D301" s="69">
        <f t="shared" si="77"/>
        <v>66</v>
      </c>
      <c r="E301" s="70">
        <f t="shared" si="78"/>
        <v>14</v>
      </c>
      <c r="F301" s="74"/>
      <c r="G301" s="74"/>
      <c r="H301" s="74"/>
      <c r="I301" s="74">
        <v>7</v>
      </c>
      <c r="J301" s="74"/>
      <c r="K301" s="74"/>
      <c r="L301" s="74"/>
      <c r="M301" s="74"/>
      <c r="N301" s="74">
        <v>3</v>
      </c>
      <c r="O301" s="74"/>
      <c r="P301" s="74"/>
      <c r="Q301" s="74">
        <v>1</v>
      </c>
      <c r="R301" s="74">
        <v>1</v>
      </c>
      <c r="S301" s="74"/>
      <c r="T301" s="74"/>
      <c r="U301" s="74"/>
      <c r="V301" s="74"/>
      <c r="W301" s="74">
        <v>12</v>
      </c>
      <c r="X301" s="74"/>
      <c r="Y301" s="74">
        <v>2</v>
      </c>
      <c r="Z301" s="74"/>
      <c r="AA301" s="74"/>
      <c r="AB301" s="74"/>
      <c r="AC301" s="74"/>
      <c r="AD301" s="74"/>
      <c r="AE301" s="74"/>
      <c r="AF301" s="74"/>
      <c r="AG301" s="74">
        <v>5</v>
      </c>
      <c r="AH301" s="74"/>
      <c r="AI301" s="74">
        <v>2</v>
      </c>
      <c r="AJ301" s="74">
        <v>7</v>
      </c>
      <c r="AK301" s="74"/>
      <c r="AL301" s="74">
        <v>11</v>
      </c>
      <c r="AM301" s="74"/>
      <c r="AN301" s="74">
        <v>3</v>
      </c>
      <c r="AO301" s="74">
        <v>3</v>
      </c>
      <c r="AP301" s="74">
        <v>7</v>
      </c>
      <c r="AQ301" s="74"/>
      <c r="AR301" s="74">
        <v>2</v>
      </c>
      <c r="AS301" s="74"/>
      <c r="AT301" s="74"/>
      <c r="AU301" s="74"/>
      <c r="AV301" s="74"/>
      <c r="AW301" s="74"/>
      <c r="AX301" s="74"/>
      <c r="AY301" s="74"/>
      <c r="AZ301" s="74"/>
      <c r="BA301" s="56"/>
    </row>
    <row r="302" spans="2:53" ht="12.75" customHeight="1">
      <c r="B302" s="130" t="s">
        <v>432</v>
      </c>
      <c r="C302" s="116" t="s">
        <v>1126</v>
      </c>
      <c r="D302" s="69">
        <f t="shared" si="77"/>
        <v>32</v>
      </c>
      <c r="E302" s="70">
        <f t="shared" si="78"/>
        <v>8</v>
      </c>
      <c r="F302" s="74"/>
      <c r="G302" s="74"/>
      <c r="H302" s="74"/>
      <c r="I302" s="74"/>
      <c r="J302" s="74"/>
      <c r="K302" s="74"/>
      <c r="L302" s="74"/>
      <c r="M302" s="74"/>
      <c r="N302" s="74">
        <v>3</v>
      </c>
      <c r="O302" s="74"/>
      <c r="P302" s="74"/>
      <c r="Q302" s="74"/>
      <c r="R302" s="74"/>
      <c r="S302" s="74">
        <v>2</v>
      </c>
      <c r="T302" s="74"/>
      <c r="U302" s="74"/>
      <c r="V302" s="74"/>
      <c r="W302" s="74">
        <v>1</v>
      </c>
      <c r="X302" s="74"/>
      <c r="Y302" s="74"/>
      <c r="Z302" s="74"/>
      <c r="AA302" s="74">
        <v>2</v>
      </c>
      <c r="AB302" s="74"/>
      <c r="AC302" s="74"/>
      <c r="AD302" s="74"/>
      <c r="AE302" s="74"/>
      <c r="AF302" s="74">
        <v>1</v>
      </c>
      <c r="AG302" s="74"/>
      <c r="AH302" s="74">
        <v>2</v>
      </c>
      <c r="AI302" s="74"/>
      <c r="AJ302" s="74">
        <v>19</v>
      </c>
      <c r="AK302" s="74"/>
      <c r="AL302" s="74"/>
      <c r="AM302" s="74"/>
      <c r="AN302" s="74"/>
      <c r="AO302" s="74"/>
      <c r="AP302" s="74">
        <v>2</v>
      </c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56"/>
    </row>
    <row r="303" spans="2:53" ht="12.75" customHeight="1">
      <c r="B303" s="130" t="s">
        <v>433</v>
      </c>
      <c r="C303" s="116" t="s">
        <v>434</v>
      </c>
      <c r="D303" s="69">
        <f t="shared" si="77"/>
        <v>1</v>
      </c>
      <c r="E303" s="70">
        <f t="shared" si="78"/>
        <v>1</v>
      </c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>
        <v>1</v>
      </c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56"/>
    </row>
    <row r="304" spans="2:53" ht="12.75" customHeight="1">
      <c r="B304" s="130" t="s">
        <v>435</v>
      </c>
      <c r="C304" s="116" t="s">
        <v>436</v>
      </c>
      <c r="D304" s="69">
        <f t="shared" si="77"/>
        <v>71</v>
      </c>
      <c r="E304" s="70">
        <f t="shared" si="78"/>
        <v>7</v>
      </c>
      <c r="F304" s="74"/>
      <c r="G304" s="74"/>
      <c r="H304" s="74"/>
      <c r="I304" s="74"/>
      <c r="J304" s="74">
        <v>10</v>
      </c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>
        <v>4</v>
      </c>
      <c r="V304" s="74">
        <v>1</v>
      </c>
      <c r="W304" s="74"/>
      <c r="X304" s="74"/>
      <c r="Y304" s="74"/>
      <c r="Z304" s="74">
        <v>2</v>
      </c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>
        <v>26</v>
      </c>
      <c r="AN304" s="74"/>
      <c r="AO304" s="74"/>
      <c r="AP304" s="74">
        <v>16</v>
      </c>
      <c r="AQ304" s="74">
        <v>12</v>
      </c>
      <c r="AR304" s="74"/>
      <c r="AS304" s="74"/>
      <c r="AT304" s="74"/>
      <c r="AU304" s="74"/>
      <c r="AV304" s="74"/>
      <c r="AW304" s="74"/>
      <c r="AX304" s="74"/>
      <c r="AY304" s="74"/>
      <c r="AZ304" s="74"/>
      <c r="BA304" s="56"/>
    </row>
    <row r="305" spans="2:53" ht="12.75" customHeight="1">
      <c r="B305" s="130" t="s">
        <v>437</v>
      </c>
      <c r="C305" s="116" t="s">
        <v>438</v>
      </c>
      <c r="D305" s="69">
        <f t="shared" si="77"/>
        <v>198</v>
      </c>
      <c r="E305" s="70">
        <f t="shared" si="78"/>
        <v>14</v>
      </c>
      <c r="F305" s="74"/>
      <c r="G305" s="74"/>
      <c r="H305" s="74"/>
      <c r="I305" s="74">
        <v>4</v>
      </c>
      <c r="J305" s="74">
        <v>24</v>
      </c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>
        <v>11</v>
      </c>
      <c r="V305" s="74">
        <v>20</v>
      </c>
      <c r="W305" s="74"/>
      <c r="X305" s="74"/>
      <c r="Y305" s="74">
        <v>2</v>
      </c>
      <c r="Z305" s="74">
        <v>4</v>
      </c>
      <c r="AA305" s="74">
        <v>5</v>
      </c>
      <c r="AB305" s="74"/>
      <c r="AC305" s="74"/>
      <c r="AD305" s="74"/>
      <c r="AE305" s="74"/>
      <c r="AF305" s="74"/>
      <c r="AG305" s="74"/>
      <c r="AH305" s="74">
        <v>2</v>
      </c>
      <c r="AI305" s="74">
        <v>4</v>
      </c>
      <c r="AJ305" s="74"/>
      <c r="AK305" s="74"/>
      <c r="AL305" s="74"/>
      <c r="AM305" s="74">
        <v>53</v>
      </c>
      <c r="AN305" s="74">
        <v>10</v>
      </c>
      <c r="AO305" s="74">
        <v>4</v>
      </c>
      <c r="AP305" s="74">
        <v>48</v>
      </c>
      <c r="AQ305" s="74">
        <v>7</v>
      </c>
      <c r="AR305" s="74"/>
      <c r="AS305" s="74"/>
      <c r="AT305" s="74"/>
      <c r="AU305" s="74"/>
      <c r="AV305" s="74"/>
      <c r="AW305" s="74"/>
      <c r="AX305" s="74"/>
      <c r="AY305" s="74"/>
      <c r="AZ305" s="74"/>
      <c r="BA305" s="56"/>
    </row>
    <row r="306" spans="2:53" ht="12.75" customHeight="1">
      <c r="B306" s="130" t="s">
        <v>439</v>
      </c>
      <c r="C306" s="116" t="s">
        <v>440</v>
      </c>
      <c r="D306" s="69">
        <f t="shared" si="77"/>
        <v>280</v>
      </c>
      <c r="E306" s="70">
        <f t="shared" si="78"/>
        <v>14</v>
      </c>
      <c r="F306" s="74"/>
      <c r="G306" s="74"/>
      <c r="H306" s="74"/>
      <c r="I306" s="74">
        <v>21</v>
      </c>
      <c r="J306" s="74">
        <v>47</v>
      </c>
      <c r="K306" s="74"/>
      <c r="L306" s="74"/>
      <c r="M306" s="74"/>
      <c r="N306" s="74"/>
      <c r="O306" s="74"/>
      <c r="P306" s="74">
        <v>2</v>
      </c>
      <c r="Q306" s="74"/>
      <c r="R306" s="74"/>
      <c r="S306" s="74"/>
      <c r="T306" s="74"/>
      <c r="U306" s="74">
        <v>32</v>
      </c>
      <c r="V306" s="74">
        <v>19</v>
      </c>
      <c r="W306" s="74"/>
      <c r="X306" s="74"/>
      <c r="Y306" s="74">
        <v>2</v>
      </c>
      <c r="Z306" s="74">
        <v>40</v>
      </c>
      <c r="AA306" s="74">
        <v>1</v>
      </c>
      <c r="AB306" s="74"/>
      <c r="AC306" s="74"/>
      <c r="AD306" s="74"/>
      <c r="AE306" s="74"/>
      <c r="AF306" s="74"/>
      <c r="AG306" s="74"/>
      <c r="AH306" s="74"/>
      <c r="AI306" s="74">
        <v>1</v>
      </c>
      <c r="AJ306" s="74"/>
      <c r="AK306" s="74"/>
      <c r="AL306" s="74"/>
      <c r="AM306" s="74">
        <v>58</v>
      </c>
      <c r="AN306" s="74">
        <v>6</v>
      </c>
      <c r="AO306" s="74">
        <v>22</v>
      </c>
      <c r="AP306" s="74">
        <v>12</v>
      </c>
      <c r="AQ306" s="74">
        <v>17</v>
      </c>
      <c r="AR306" s="74"/>
      <c r="AS306" s="74"/>
      <c r="AT306" s="74"/>
      <c r="AU306" s="74"/>
      <c r="AV306" s="74"/>
      <c r="AW306" s="74"/>
      <c r="AX306" s="74"/>
      <c r="AY306" s="74"/>
      <c r="AZ306" s="74"/>
      <c r="BA306" s="56"/>
    </row>
    <row r="307" spans="2:53" ht="12.75" customHeight="1">
      <c r="B307" s="130" t="s">
        <v>441</v>
      </c>
      <c r="C307" s="116" t="s">
        <v>442</v>
      </c>
      <c r="D307" s="69">
        <f t="shared" si="77"/>
        <v>277</v>
      </c>
      <c r="E307" s="70">
        <f t="shared" si="78"/>
        <v>15</v>
      </c>
      <c r="F307" s="74"/>
      <c r="G307" s="74"/>
      <c r="H307" s="74">
        <v>1</v>
      </c>
      <c r="I307" s="74">
        <v>14</v>
      </c>
      <c r="J307" s="74">
        <v>10</v>
      </c>
      <c r="K307" s="74"/>
      <c r="L307" s="74"/>
      <c r="M307" s="74"/>
      <c r="N307" s="74">
        <v>1</v>
      </c>
      <c r="O307" s="74"/>
      <c r="P307" s="74"/>
      <c r="Q307" s="74"/>
      <c r="R307" s="74"/>
      <c r="S307" s="74"/>
      <c r="T307" s="74"/>
      <c r="U307" s="74"/>
      <c r="V307" s="74">
        <v>172</v>
      </c>
      <c r="W307" s="74"/>
      <c r="X307" s="74"/>
      <c r="Y307" s="74">
        <v>2</v>
      </c>
      <c r="Z307" s="74">
        <v>2</v>
      </c>
      <c r="AA307" s="74"/>
      <c r="AB307" s="74"/>
      <c r="AC307" s="74"/>
      <c r="AD307" s="74"/>
      <c r="AE307" s="74"/>
      <c r="AF307" s="74"/>
      <c r="AG307" s="74"/>
      <c r="AH307" s="74"/>
      <c r="AI307" s="74"/>
      <c r="AJ307" s="74">
        <v>3</v>
      </c>
      <c r="AK307" s="74"/>
      <c r="AL307" s="74"/>
      <c r="AM307" s="74">
        <v>21</v>
      </c>
      <c r="AN307" s="74">
        <v>16</v>
      </c>
      <c r="AO307" s="74">
        <v>5</v>
      </c>
      <c r="AP307" s="74">
        <v>13</v>
      </c>
      <c r="AQ307" s="74">
        <v>11</v>
      </c>
      <c r="AR307" s="74">
        <v>4</v>
      </c>
      <c r="AS307" s="74">
        <v>2</v>
      </c>
      <c r="AT307" s="74"/>
      <c r="AU307" s="74"/>
      <c r="AV307" s="74"/>
      <c r="AW307" s="74"/>
      <c r="AX307" s="74"/>
      <c r="AY307" s="74"/>
      <c r="AZ307" s="74"/>
      <c r="BA307" s="56"/>
    </row>
    <row r="308" spans="2:53" ht="12.75" customHeight="1">
      <c r="B308" s="130" t="s">
        <v>443</v>
      </c>
      <c r="C308" s="68" t="s">
        <v>444</v>
      </c>
      <c r="D308" s="69">
        <f t="shared" si="77"/>
        <v>25</v>
      </c>
      <c r="E308" s="70">
        <f t="shared" si="78"/>
        <v>7</v>
      </c>
      <c r="F308" s="74"/>
      <c r="G308" s="74"/>
      <c r="H308" s="74">
        <v>4</v>
      </c>
      <c r="I308" s="74"/>
      <c r="J308" s="74"/>
      <c r="K308" s="74"/>
      <c r="L308" s="74"/>
      <c r="M308" s="74"/>
      <c r="N308" s="74">
        <v>1</v>
      </c>
      <c r="O308" s="74">
        <v>2</v>
      </c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>
        <v>2</v>
      </c>
      <c r="AJ308" s="74">
        <v>12</v>
      </c>
      <c r="AK308" s="74">
        <v>2</v>
      </c>
      <c r="AL308" s="74">
        <v>2</v>
      </c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56"/>
    </row>
    <row r="309" spans="2:53" ht="12.75" customHeight="1">
      <c r="B309" s="130" t="s">
        <v>445</v>
      </c>
      <c r="C309" s="116" t="s">
        <v>446</v>
      </c>
      <c r="D309" s="69">
        <f t="shared" si="77"/>
        <v>9</v>
      </c>
      <c r="E309" s="70">
        <f t="shared" si="78"/>
        <v>1</v>
      </c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>
        <v>9</v>
      </c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56"/>
    </row>
    <row r="310" spans="2:53" ht="12.75" customHeight="1">
      <c r="B310" s="130" t="s">
        <v>447</v>
      </c>
      <c r="C310" s="116" t="s">
        <v>448</v>
      </c>
      <c r="D310" s="69">
        <f t="shared" si="77"/>
        <v>51</v>
      </c>
      <c r="E310" s="70">
        <f t="shared" si="78"/>
        <v>12</v>
      </c>
      <c r="F310" s="74"/>
      <c r="G310" s="74">
        <v>1</v>
      </c>
      <c r="H310" s="74">
        <v>2</v>
      </c>
      <c r="I310" s="74"/>
      <c r="J310" s="74"/>
      <c r="K310" s="74"/>
      <c r="L310" s="74">
        <v>2</v>
      </c>
      <c r="M310" s="74"/>
      <c r="N310" s="74">
        <v>9</v>
      </c>
      <c r="O310" s="74"/>
      <c r="P310" s="74"/>
      <c r="Q310" s="74"/>
      <c r="R310" s="74">
        <v>3</v>
      </c>
      <c r="S310" s="74"/>
      <c r="T310" s="74"/>
      <c r="U310" s="74"/>
      <c r="V310" s="74"/>
      <c r="W310" s="74">
        <v>1</v>
      </c>
      <c r="X310" s="74"/>
      <c r="Y310" s="74"/>
      <c r="Z310" s="74"/>
      <c r="AA310" s="74"/>
      <c r="AB310" s="74"/>
      <c r="AC310" s="74"/>
      <c r="AD310" s="74"/>
      <c r="AE310" s="74"/>
      <c r="AF310" s="74">
        <v>4</v>
      </c>
      <c r="AG310" s="74">
        <v>7</v>
      </c>
      <c r="AH310" s="74"/>
      <c r="AI310" s="74"/>
      <c r="AJ310" s="74">
        <v>14</v>
      </c>
      <c r="AK310" s="74"/>
      <c r="AL310" s="74"/>
      <c r="AM310" s="74"/>
      <c r="AN310" s="74"/>
      <c r="AO310" s="74"/>
      <c r="AP310" s="74">
        <v>3</v>
      </c>
      <c r="AQ310" s="74"/>
      <c r="AR310" s="74">
        <v>4</v>
      </c>
      <c r="AS310" s="74">
        <v>1</v>
      </c>
      <c r="AT310" s="74"/>
      <c r="AU310" s="74"/>
      <c r="AV310" s="74"/>
      <c r="AW310" s="74"/>
      <c r="AX310" s="74"/>
      <c r="AY310" s="74"/>
      <c r="AZ310" s="74"/>
      <c r="BA310" s="56"/>
    </row>
    <row r="311" spans="2:53" ht="12.75" customHeight="1">
      <c r="B311" s="130" t="s">
        <v>449</v>
      </c>
      <c r="C311" s="116" t="s">
        <v>450</v>
      </c>
      <c r="D311" s="69">
        <f t="shared" si="77"/>
        <v>155</v>
      </c>
      <c r="E311" s="70">
        <f t="shared" si="78"/>
        <v>14</v>
      </c>
      <c r="F311" s="74"/>
      <c r="G311" s="74"/>
      <c r="H311" s="74"/>
      <c r="I311" s="74">
        <v>1</v>
      </c>
      <c r="J311" s="74"/>
      <c r="K311" s="74"/>
      <c r="L311" s="74"/>
      <c r="M311" s="74"/>
      <c r="N311" s="74">
        <v>8</v>
      </c>
      <c r="O311" s="74"/>
      <c r="P311" s="74"/>
      <c r="Q311" s="74">
        <v>1</v>
      </c>
      <c r="R311" s="74"/>
      <c r="S311" s="74">
        <v>2</v>
      </c>
      <c r="T311" s="74"/>
      <c r="U311" s="74"/>
      <c r="V311" s="74"/>
      <c r="W311" s="74">
        <v>43</v>
      </c>
      <c r="X311" s="74">
        <v>3</v>
      </c>
      <c r="Y311" s="74">
        <v>1</v>
      </c>
      <c r="Z311" s="74"/>
      <c r="AA311" s="74"/>
      <c r="AB311" s="74"/>
      <c r="AC311" s="74"/>
      <c r="AD311" s="74"/>
      <c r="AE311" s="74"/>
      <c r="AF311" s="74"/>
      <c r="AG311" s="74">
        <v>22</v>
      </c>
      <c r="AH311" s="74"/>
      <c r="AI311" s="74">
        <v>2</v>
      </c>
      <c r="AJ311" s="74">
        <v>12</v>
      </c>
      <c r="AK311" s="74"/>
      <c r="AL311" s="74">
        <v>47</v>
      </c>
      <c r="AM311" s="74"/>
      <c r="AN311" s="74">
        <v>4</v>
      </c>
      <c r="AO311" s="74"/>
      <c r="AP311" s="74">
        <v>6</v>
      </c>
      <c r="AQ311" s="74"/>
      <c r="AR311" s="74"/>
      <c r="AS311" s="74">
        <v>3</v>
      </c>
      <c r="AT311" s="74"/>
      <c r="AU311" s="74"/>
      <c r="AV311" s="74"/>
      <c r="AW311" s="74"/>
      <c r="AX311" s="74"/>
      <c r="AY311" s="74"/>
      <c r="AZ311" s="74"/>
      <c r="BA311" s="56"/>
    </row>
    <row r="312" spans="2:53" ht="12.75" customHeight="1">
      <c r="B312" s="130" t="s">
        <v>451</v>
      </c>
      <c r="C312" s="116" t="s">
        <v>452</v>
      </c>
      <c r="D312" s="69">
        <f t="shared" si="77"/>
        <v>1</v>
      </c>
      <c r="E312" s="70">
        <f t="shared" si="78"/>
        <v>1</v>
      </c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>
        <v>1</v>
      </c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56"/>
    </row>
    <row r="313" spans="2:53" ht="12.75" customHeight="1">
      <c r="B313" s="130" t="s">
        <v>453</v>
      </c>
      <c r="C313" s="116" t="s">
        <v>454</v>
      </c>
      <c r="D313" s="69">
        <f t="shared" si="77"/>
        <v>372</v>
      </c>
      <c r="E313" s="70">
        <f t="shared" si="78"/>
        <v>15</v>
      </c>
      <c r="F313" s="74"/>
      <c r="G313" s="74"/>
      <c r="H313" s="74"/>
      <c r="I313" s="74">
        <v>63</v>
      </c>
      <c r="J313" s="74">
        <v>3</v>
      </c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>
        <v>3</v>
      </c>
      <c r="V313" s="74">
        <v>5</v>
      </c>
      <c r="W313" s="74"/>
      <c r="X313" s="74"/>
      <c r="Y313" s="74">
        <v>93</v>
      </c>
      <c r="Z313" s="74">
        <v>3</v>
      </c>
      <c r="AA313" s="74">
        <v>14</v>
      </c>
      <c r="AB313" s="74"/>
      <c r="AC313" s="74"/>
      <c r="AD313" s="74"/>
      <c r="AE313" s="74"/>
      <c r="AF313" s="74"/>
      <c r="AG313" s="74"/>
      <c r="AH313" s="74">
        <v>2</v>
      </c>
      <c r="AI313" s="74">
        <v>1</v>
      </c>
      <c r="AJ313" s="74">
        <v>3</v>
      </c>
      <c r="AK313" s="74"/>
      <c r="AL313" s="74"/>
      <c r="AM313" s="74">
        <v>9</v>
      </c>
      <c r="AN313" s="74">
        <v>138</v>
      </c>
      <c r="AO313" s="74"/>
      <c r="AP313" s="74">
        <v>2</v>
      </c>
      <c r="AQ313" s="74">
        <v>2</v>
      </c>
      <c r="AR313" s="74"/>
      <c r="AS313" s="74"/>
      <c r="AT313" s="74"/>
      <c r="AU313" s="74"/>
      <c r="AV313" s="74"/>
      <c r="AW313" s="74">
        <v>31</v>
      </c>
      <c r="AX313" s="74"/>
      <c r="AY313" s="74"/>
      <c r="AZ313" s="74"/>
      <c r="BA313" s="56"/>
    </row>
    <row r="314" spans="2:53" ht="12.75" customHeight="1">
      <c r="B314" s="130" t="s">
        <v>455</v>
      </c>
      <c r="C314" s="116" t="s">
        <v>456</v>
      </c>
      <c r="D314" s="69">
        <f t="shared" si="77"/>
        <v>344</v>
      </c>
      <c r="E314" s="70">
        <f t="shared" si="78"/>
        <v>16</v>
      </c>
      <c r="F314" s="74"/>
      <c r="G314" s="74"/>
      <c r="H314" s="74"/>
      <c r="I314" s="74">
        <v>48</v>
      </c>
      <c r="J314" s="74">
        <v>16</v>
      </c>
      <c r="K314" s="74"/>
      <c r="L314" s="74"/>
      <c r="M314" s="74"/>
      <c r="N314" s="74">
        <v>2</v>
      </c>
      <c r="O314" s="74"/>
      <c r="P314" s="74"/>
      <c r="Q314" s="74">
        <v>3</v>
      </c>
      <c r="R314" s="74"/>
      <c r="S314" s="74"/>
      <c r="T314" s="74"/>
      <c r="U314" s="74">
        <v>7</v>
      </c>
      <c r="V314" s="74">
        <v>39</v>
      </c>
      <c r="W314" s="74"/>
      <c r="X314" s="74"/>
      <c r="Y314" s="74">
        <v>5</v>
      </c>
      <c r="Z314" s="74">
        <v>67</v>
      </c>
      <c r="AA314" s="74">
        <v>1</v>
      </c>
      <c r="AB314" s="74"/>
      <c r="AC314" s="74"/>
      <c r="AD314" s="74"/>
      <c r="AE314" s="74"/>
      <c r="AF314" s="74"/>
      <c r="AG314" s="74"/>
      <c r="AH314" s="74"/>
      <c r="AI314" s="74">
        <v>4</v>
      </c>
      <c r="AJ314" s="74"/>
      <c r="AK314" s="74"/>
      <c r="AL314" s="74"/>
      <c r="AM314" s="74">
        <v>28</v>
      </c>
      <c r="AN314" s="74">
        <v>44</v>
      </c>
      <c r="AO314" s="74">
        <v>13</v>
      </c>
      <c r="AP314" s="74">
        <v>56</v>
      </c>
      <c r="AQ314" s="74">
        <v>9</v>
      </c>
      <c r="AR314" s="74">
        <v>2</v>
      </c>
      <c r="AS314" s="74"/>
      <c r="AT314" s="74"/>
      <c r="AU314" s="74"/>
      <c r="AV314" s="74"/>
      <c r="AW314" s="74"/>
      <c r="AX314" s="74"/>
      <c r="AY314" s="74"/>
      <c r="AZ314" s="74"/>
      <c r="BA314" s="56"/>
    </row>
    <row r="315" spans="2:53" ht="12.75" customHeight="1">
      <c r="B315" s="130" t="s">
        <v>457</v>
      </c>
      <c r="C315" s="116" t="s">
        <v>458</v>
      </c>
      <c r="D315" s="69">
        <f t="shared" si="77"/>
        <v>170</v>
      </c>
      <c r="E315" s="70">
        <f t="shared" si="78"/>
        <v>12</v>
      </c>
      <c r="F315" s="74"/>
      <c r="G315" s="74">
        <v>1</v>
      </c>
      <c r="H315" s="74"/>
      <c r="I315" s="74">
        <v>4</v>
      </c>
      <c r="J315" s="74">
        <v>2</v>
      </c>
      <c r="K315" s="74"/>
      <c r="L315" s="74"/>
      <c r="M315" s="74"/>
      <c r="N315" s="74">
        <v>9</v>
      </c>
      <c r="O315" s="74"/>
      <c r="P315" s="74"/>
      <c r="Q315" s="74"/>
      <c r="R315" s="74"/>
      <c r="S315" s="74"/>
      <c r="T315" s="74"/>
      <c r="U315" s="74"/>
      <c r="V315" s="74"/>
      <c r="W315" s="74">
        <v>93</v>
      </c>
      <c r="X315" s="74">
        <v>2</v>
      </c>
      <c r="Y315" s="74"/>
      <c r="Z315" s="74"/>
      <c r="AA315" s="74"/>
      <c r="AB315" s="74"/>
      <c r="AC315" s="74"/>
      <c r="AD315" s="74"/>
      <c r="AE315" s="74"/>
      <c r="AF315" s="74"/>
      <c r="AG315" s="74">
        <v>30</v>
      </c>
      <c r="AH315" s="74"/>
      <c r="AI315" s="74"/>
      <c r="AJ315" s="74"/>
      <c r="AK315" s="74"/>
      <c r="AL315" s="74">
        <v>17</v>
      </c>
      <c r="AM315" s="74"/>
      <c r="AN315" s="74">
        <v>4</v>
      </c>
      <c r="AO315" s="74"/>
      <c r="AP315" s="74">
        <v>3</v>
      </c>
      <c r="AQ315" s="74"/>
      <c r="AR315" s="74">
        <v>3</v>
      </c>
      <c r="AS315" s="74">
        <v>2</v>
      </c>
      <c r="AT315" s="74"/>
      <c r="AU315" s="74"/>
      <c r="AV315" s="74"/>
      <c r="AW315" s="74"/>
      <c r="AX315" s="74"/>
      <c r="AY315" s="74"/>
      <c r="AZ315" s="74"/>
      <c r="BA315" s="56"/>
    </row>
    <row r="316" spans="2:53" ht="12.75" customHeight="1">
      <c r="B316" s="130" t="s">
        <v>459</v>
      </c>
      <c r="C316" s="68" t="s">
        <v>460</v>
      </c>
      <c r="D316" s="69">
        <f t="shared" si="77"/>
        <v>26</v>
      </c>
      <c r="E316" s="70">
        <f t="shared" si="78"/>
        <v>5</v>
      </c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>
        <v>2</v>
      </c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>
        <v>6</v>
      </c>
      <c r="AM316" s="74"/>
      <c r="AN316" s="74">
        <v>2</v>
      </c>
      <c r="AO316" s="74"/>
      <c r="AP316" s="74">
        <v>4</v>
      </c>
      <c r="AQ316" s="74"/>
      <c r="AR316" s="74">
        <v>12</v>
      </c>
      <c r="AS316" s="74"/>
      <c r="AT316" s="74"/>
      <c r="AU316" s="74"/>
      <c r="AV316" s="74"/>
      <c r="AW316" s="74"/>
      <c r="AX316" s="74"/>
      <c r="AY316" s="74"/>
      <c r="AZ316" s="74"/>
      <c r="BA316" s="56"/>
    </row>
    <row r="317" spans="2:53" ht="12.75" customHeight="1">
      <c r="B317" s="130" t="s">
        <v>461</v>
      </c>
      <c r="C317" s="132" t="s">
        <v>462</v>
      </c>
      <c r="D317" s="69">
        <f t="shared" si="77"/>
        <v>142</v>
      </c>
      <c r="E317" s="70">
        <f t="shared" si="78"/>
        <v>11</v>
      </c>
      <c r="F317" s="74"/>
      <c r="G317" s="74"/>
      <c r="H317" s="74"/>
      <c r="I317" s="74">
        <v>13</v>
      </c>
      <c r="J317" s="74">
        <v>37</v>
      </c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>
        <v>8</v>
      </c>
      <c r="V317" s="74">
        <v>7</v>
      </c>
      <c r="W317" s="74"/>
      <c r="X317" s="74"/>
      <c r="Y317" s="74"/>
      <c r="Z317" s="74">
        <v>23</v>
      </c>
      <c r="AA317" s="74">
        <v>4</v>
      </c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>
        <v>22</v>
      </c>
      <c r="AN317" s="74">
        <v>2</v>
      </c>
      <c r="AO317" s="74">
        <v>8</v>
      </c>
      <c r="AP317" s="74">
        <v>11</v>
      </c>
      <c r="AQ317" s="74">
        <v>7</v>
      </c>
      <c r="AR317" s="74"/>
      <c r="AS317" s="74"/>
      <c r="AT317" s="74"/>
      <c r="AU317" s="74"/>
      <c r="AV317" s="74"/>
      <c r="AW317" s="74"/>
      <c r="AX317" s="74"/>
      <c r="AY317" s="74"/>
      <c r="AZ317" s="74"/>
      <c r="BA317" s="56"/>
    </row>
    <row r="318" spans="2:53" ht="12.75" customHeight="1">
      <c r="B318" s="130" t="s">
        <v>463</v>
      </c>
      <c r="C318" s="116" t="s">
        <v>464</v>
      </c>
      <c r="D318" s="69">
        <f t="shared" si="77"/>
        <v>10</v>
      </c>
      <c r="E318" s="70">
        <f t="shared" si="78"/>
        <v>4</v>
      </c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>
        <v>2</v>
      </c>
      <c r="Z318" s="74"/>
      <c r="AA318" s="74">
        <v>3</v>
      </c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>
        <v>2</v>
      </c>
      <c r="AO318" s="74">
        <v>3</v>
      </c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56"/>
    </row>
    <row r="319" spans="2:53" ht="12.75" customHeight="1">
      <c r="B319" s="130" t="s">
        <v>465</v>
      </c>
      <c r="C319" s="131" t="s">
        <v>466</v>
      </c>
      <c r="D319" s="69">
        <f t="shared" si="77"/>
        <v>11</v>
      </c>
      <c r="E319" s="70">
        <f t="shared" si="78"/>
        <v>5</v>
      </c>
      <c r="F319" s="74"/>
      <c r="G319" s="74"/>
      <c r="H319" s="74"/>
      <c r="I319" s="74">
        <v>2</v>
      </c>
      <c r="J319" s="74"/>
      <c r="K319" s="74"/>
      <c r="L319" s="74"/>
      <c r="M319" s="74"/>
      <c r="N319" s="74"/>
      <c r="O319" s="74"/>
      <c r="P319" s="74"/>
      <c r="Q319" s="74">
        <v>1</v>
      </c>
      <c r="R319" s="74"/>
      <c r="S319" s="74"/>
      <c r="T319" s="74"/>
      <c r="U319" s="74"/>
      <c r="V319" s="74"/>
      <c r="W319" s="74"/>
      <c r="X319" s="74">
        <v>2</v>
      </c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>
        <v>2</v>
      </c>
      <c r="AM319" s="74">
        <v>4</v>
      </c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56"/>
    </row>
    <row r="320" spans="2:53" ht="12.75" customHeight="1">
      <c r="B320" s="130" t="s">
        <v>467</v>
      </c>
      <c r="C320" s="116" t="s">
        <v>468</v>
      </c>
      <c r="D320" s="69">
        <f t="shared" si="77"/>
        <v>16</v>
      </c>
      <c r="E320" s="70">
        <f t="shared" si="78"/>
        <v>5</v>
      </c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>
        <v>3</v>
      </c>
      <c r="AB320" s="74"/>
      <c r="AC320" s="74"/>
      <c r="AD320" s="74"/>
      <c r="AE320" s="74"/>
      <c r="AF320" s="74"/>
      <c r="AG320" s="74"/>
      <c r="AH320" s="74"/>
      <c r="AI320" s="74">
        <v>6</v>
      </c>
      <c r="AJ320" s="74">
        <v>4</v>
      </c>
      <c r="AK320" s="74"/>
      <c r="AL320" s="74"/>
      <c r="AM320" s="74"/>
      <c r="AN320" s="74">
        <v>2</v>
      </c>
      <c r="AO320" s="74">
        <v>1</v>
      </c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56"/>
    </row>
    <row r="321" spans="2:53" ht="12.75" customHeight="1">
      <c r="B321" s="130" t="s">
        <v>469</v>
      </c>
      <c r="C321" s="116" t="s">
        <v>470</v>
      </c>
      <c r="D321" s="69">
        <f t="shared" si="77"/>
        <v>27</v>
      </c>
      <c r="E321" s="70">
        <f t="shared" si="78"/>
        <v>5</v>
      </c>
      <c r="F321" s="74"/>
      <c r="G321" s="74"/>
      <c r="H321" s="74"/>
      <c r="I321" s="74"/>
      <c r="J321" s="74">
        <v>1</v>
      </c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>
        <v>15</v>
      </c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>
        <v>3</v>
      </c>
      <c r="AN321" s="74"/>
      <c r="AO321" s="74">
        <v>6</v>
      </c>
      <c r="AP321" s="74">
        <v>2</v>
      </c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56"/>
    </row>
    <row r="322" spans="2:53" ht="12.75" customHeight="1">
      <c r="B322" s="130" t="s">
        <v>471</v>
      </c>
      <c r="C322" s="116" t="s">
        <v>472</v>
      </c>
      <c r="D322" s="69">
        <f t="shared" si="77"/>
        <v>6</v>
      </c>
      <c r="E322" s="70">
        <f t="shared" si="78"/>
        <v>3</v>
      </c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>
        <v>2</v>
      </c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>
        <v>2</v>
      </c>
      <c r="AN322" s="74"/>
      <c r="AO322" s="74"/>
      <c r="AP322" s="74"/>
      <c r="AQ322" s="74">
        <v>2</v>
      </c>
      <c r="AR322" s="74"/>
      <c r="AS322" s="74"/>
      <c r="AT322" s="74"/>
      <c r="AU322" s="74"/>
      <c r="AV322" s="74"/>
      <c r="AW322" s="74"/>
      <c r="AX322" s="74"/>
      <c r="AY322" s="74"/>
      <c r="AZ322" s="74"/>
      <c r="BA322" s="56"/>
    </row>
    <row r="323" spans="2:53" ht="12.75" customHeight="1">
      <c r="B323" s="130" t="s">
        <v>473</v>
      </c>
      <c r="C323" s="116" t="s">
        <v>474</v>
      </c>
      <c r="D323" s="69">
        <f t="shared" si="77"/>
        <v>104</v>
      </c>
      <c r="E323" s="70">
        <f t="shared" si="78"/>
        <v>12</v>
      </c>
      <c r="F323" s="74"/>
      <c r="G323" s="74"/>
      <c r="H323" s="74"/>
      <c r="I323" s="74">
        <v>8</v>
      </c>
      <c r="J323" s="74">
        <v>12</v>
      </c>
      <c r="K323" s="74"/>
      <c r="L323" s="74"/>
      <c r="M323" s="74"/>
      <c r="N323" s="74"/>
      <c r="O323" s="74"/>
      <c r="P323" s="74"/>
      <c r="Q323" s="74"/>
      <c r="R323" s="74">
        <v>2</v>
      </c>
      <c r="S323" s="74"/>
      <c r="T323" s="74"/>
      <c r="U323" s="74">
        <v>22</v>
      </c>
      <c r="V323" s="74"/>
      <c r="W323" s="74"/>
      <c r="X323" s="74"/>
      <c r="Y323" s="74">
        <v>3</v>
      </c>
      <c r="Z323" s="74">
        <v>11</v>
      </c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>
        <v>3</v>
      </c>
      <c r="AN323" s="74">
        <v>7</v>
      </c>
      <c r="AO323" s="74">
        <v>10</v>
      </c>
      <c r="AP323" s="74">
        <v>23</v>
      </c>
      <c r="AQ323" s="74">
        <v>1</v>
      </c>
      <c r="AR323" s="74">
        <v>2</v>
      </c>
      <c r="AS323" s="74"/>
      <c r="AT323" s="74"/>
      <c r="AU323" s="74"/>
      <c r="AV323" s="74"/>
      <c r="AW323" s="74"/>
      <c r="AX323" s="74"/>
      <c r="AY323" s="74"/>
      <c r="AZ323" s="74"/>
      <c r="BA323" s="56"/>
    </row>
    <row r="324" spans="2:53" ht="12.75" customHeight="1">
      <c r="B324" s="130" t="s">
        <v>475</v>
      </c>
      <c r="C324" s="116" t="s">
        <v>476</v>
      </c>
      <c r="D324" s="69">
        <f t="shared" si="77"/>
        <v>225</v>
      </c>
      <c r="E324" s="70">
        <f t="shared" si="78"/>
        <v>11</v>
      </c>
      <c r="F324" s="74"/>
      <c r="G324" s="74"/>
      <c r="H324" s="74"/>
      <c r="I324" s="74">
        <v>30</v>
      </c>
      <c r="J324" s="74">
        <v>2</v>
      </c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>
        <v>2</v>
      </c>
      <c r="V324" s="74"/>
      <c r="W324" s="74"/>
      <c r="X324" s="74"/>
      <c r="Y324" s="74"/>
      <c r="Z324" s="74"/>
      <c r="AA324" s="74">
        <v>138</v>
      </c>
      <c r="AB324" s="74"/>
      <c r="AC324" s="74"/>
      <c r="AD324" s="74"/>
      <c r="AE324" s="74"/>
      <c r="AF324" s="74"/>
      <c r="AG324" s="74"/>
      <c r="AH324" s="74"/>
      <c r="AI324" s="74">
        <v>10</v>
      </c>
      <c r="AJ324" s="74">
        <v>2</v>
      </c>
      <c r="AK324" s="74"/>
      <c r="AL324" s="74">
        <v>2</v>
      </c>
      <c r="AM324" s="74">
        <v>1</v>
      </c>
      <c r="AN324" s="74">
        <v>7</v>
      </c>
      <c r="AO324" s="74">
        <v>27</v>
      </c>
      <c r="AP324" s="74">
        <v>4</v>
      </c>
      <c r="AQ324" s="74"/>
      <c r="AR324" s="74"/>
      <c r="AS324" s="74"/>
      <c r="AT324" s="74"/>
      <c r="AU324" s="74"/>
      <c r="AV324" s="74"/>
      <c r="AW324" s="74"/>
      <c r="AX324" s="74"/>
      <c r="AY324" s="74"/>
      <c r="AZ324" s="74"/>
      <c r="BA324" s="56"/>
    </row>
    <row r="325" spans="2:53" ht="12.75" customHeight="1">
      <c r="B325" s="130" t="s">
        <v>477</v>
      </c>
      <c r="C325" s="116" t="s">
        <v>478</v>
      </c>
      <c r="D325" s="69">
        <f t="shared" si="77"/>
        <v>0</v>
      </c>
      <c r="E325" s="70">
        <f t="shared" si="78"/>
        <v>0</v>
      </c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  <c r="AV325" s="74"/>
      <c r="AW325" s="74"/>
      <c r="AX325" s="74"/>
      <c r="AY325" s="74"/>
      <c r="AZ325" s="74"/>
      <c r="BA325" s="56"/>
    </row>
    <row r="326" spans="2:53" ht="12.75" customHeight="1">
      <c r="B326" s="130" t="s">
        <v>479</v>
      </c>
      <c r="C326" s="116" t="s">
        <v>480</v>
      </c>
      <c r="D326" s="69">
        <f t="shared" si="77"/>
        <v>66</v>
      </c>
      <c r="E326" s="70">
        <f t="shared" si="78"/>
        <v>10</v>
      </c>
      <c r="F326" s="74"/>
      <c r="G326" s="74">
        <v>1</v>
      </c>
      <c r="H326" s="74"/>
      <c r="I326" s="74">
        <v>8</v>
      </c>
      <c r="J326" s="74"/>
      <c r="K326" s="74"/>
      <c r="L326" s="74"/>
      <c r="M326" s="74"/>
      <c r="N326" s="74"/>
      <c r="O326" s="74"/>
      <c r="P326" s="74">
        <v>1</v>
      </c>
      <c r="Q326" s="74"/>
      <c r="R326" s="74"/>
      <c r="S326" s="74"/>
      <c r="T326" s="74"/>
      <c r="U326" s="74"/>
      <c r="V326" s="74"/>
      <c r="W326" s="74">
        <v>2</v>
      </c>
      <c r="X326" s="74"/>
      <c r="Y326" s="74">
        <v>13</v>
      </c>
      <c r="Z326" s="74"/>
      <c r="AA326" s="74">
        <v>2</v>
      </c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>
        <v>2</v>
      </c>
      <c r="AM326" s="74"/>
      <c r="AN326" s="74">
        <v>31</v>
      </c>
      <c r="AO326" s="74"/>
      <c r="AP326" s="74">
        <v>2</v>
      </c>
      <c r="AQ326" s="74"/>
      <c r="AR326" s="74">
        <v>4</v>
      </c>
      <c r="AS326" s="74"/>
      <c r="AT326" s="74"/>
      <c r="AU326" s="74"/>
      <c r="AV326" s="74"/>
      <c r="AW326" s="74"/>
      <c r="AX326" s="74"/>
      <c r="AY326" s="74"/>
      <c r="AZ326" s="74"/>
      <c r="BA326" s="56"/>
    </row>
    <row r="327" spans="2:53" ht="12.75" customHeight="1">
      <c r="B327" s="130" t="s">
        <v>481</v>
      </c>
      <c r="C327" s="116" t="s">
        <v>482</v>
      </c>
      <c r="D327" s="69">
        <f t="shared" si="77"/>
        <v>37</v>
      </c>
      <c r="E327" s="70">
        <f t="shared" si="78"/>
        <v>2</v>
      </c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>
        <v>29</v>
      </c>
      <c r="AH327" s="74"/>
      <c r="AI327" s="74"/>
      <c r="AJ327" s="74">
        <v>8</v>
      </c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56"/>
    </row>
    <row r="328" spans="2:53" ht="12.75" customHeight="1">
      <c r="B328" s="130" t="s">
        <v>483</v>
      </c>
      <c r="C328" s="116" t="s">
        <v>484</v>
      </c>
      <c r="D328" s="69">
        <f t="shared" si="77"/>
        <v>98</v>
      </c>
      <c r="E328" s="70">
        <f t="shared" si="78"/>
        <v>9</v>
      </c>
      <c r="F328" s="74"/>
      <c r="G328" s="74"/>
      <c r="H328" s="74">
        <v>12</v>
      </c>
      <c r="I328" s="74">
        <v>3</v>
      </c>
      <c r="J328" s="74"/>
      <c r="K328" s="74"/>
      <c r="L328" s="74"/>
      <c r="M328" s="74"/>
      <c r="N328" s="74"/>
      <c r="O328" s="74">
        <v>16</v>
      </c>
      <c r="P328" s="74"/>
      <c r="Q328" s="74">
        <v>40</v>
      </c>
      <c r="R328" s="74"/>
      <c r="S328" s="74"/>
      <c r="T328" s="74"/>
      <c r="U328" s="74"/>
      <c r="V328" s="74"/>
      <c r="W328" s="74">
        <v>7</v>
      </c>
      <c r="X328" s="74"/>
      <c r="Y328" s="74"/>
      <c r="Z328" s="74"/>
      <c r="AA328" s="74"/>
      <c r="AB328" s="74"/>
      <c r="AC328" s="74"/>
      <c r="AD328" s="74"/>
      <c r="AE328" s="74"/>
      <c r="AF328" s="74">
        <v>14</v>
      </c>
      <c r="AG328" s="74">
        <v>2</v>
      </c>
      <c r="AH328" s="74"/>
      <c r="AI328" s="74"/>
      <c r="AJ328" s="74"/>
      <c r="AK328" s="74">
        <v>1</v>
      </c>
      <c r="AL328" s="74"/>
      <c r="AM328" s="74"/>
      <c r="AN328" s="74">
        <v>3</v>
      </c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56"/>
    </row>
    <row r="329" spans="2:53" ht="12.75" customHeight="1">
      <c r="B329" s="130" t="s">
        <v>485</v>
      </c>
      <c r="C329" s="116" t="s">
        <v>486</v>
      </c>
      <c r="D329" s="69">
        <f t="shared" si="77"/>
        <v>20</v>
      </c>
      <c r="E329" s="70">
        <f t="shared" si="78"/>
        <v>3</v>
      </c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>
        <v>1</v>
      </c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>
        <v>3</v>
      </c>
      <c r="AO329" s="74"/>
      <c r="AP329" s="74"/>
      <c r="AQ329" s="74">
        <v>16</v>
      </c>
      <c r="AR329" s="74"/>
      <c r="AS329" s="74"/>
      <c r="AT329" s="74"/>
      <c r="AU329" s="74"/>
      <c r="AV329" s="74"/>
      <c r="AW329" s="74"/>
      <c r="AX329" s="74"/>
      <c r="AY329" s="74"/>
      <c r="AZ329" s="74"/>
      <c r="BA329" s="56"/>
    </row>
    <row r="330" spans="2:53" ht="12.75" customHeight="1">
      <c r="B330" s="130" t="s">
        <v>487</v>
      </c>
      <c r="C330" s="116" t="s">
        <v>488</v>
      </c>
      <c r="D330" s="69">
        <f t="shared" si="77"/>
        <v>50</v>
      </c>
      <c r="E330" s="70">
        <f t="shared" si="78"/>
        <v>8</v>
      </c>
      <c r="F330" s="74"/>
      <c r="G330" s="74"/>
      <c r="H330" s="74"/>
      <c r="I330" s="74">
        <v>3</v>
      </c>
      <c r="J330" s="74">
        <v>13</v>
      </c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>
        <v>16</v>
      </c>
      <c r="V330" s="74">
        <v>3</v>
      </c>
      <c r="W330" s="74"/>
      <c r="X330" s="74"/>
      <c r="Y330" s="74"/>
      <c r="Z330" s="74">
        <v>2</v>
      </c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>
        <v>2</v>
      </c>
      <c r="AN330" s="74"/>
      <c r="AO330" s="74">
        <v>5</v>
      </c>
      <c r="AP330" s="74">
        <v>6</v>
      </c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56"/>
    </row>
    <row r="331" spans="2:53" ht="12.75" customHeight="1">
      <c r="B331" s="130" t="s">
        <v>489</v>
      </c>
      <c r="C331" s="116" t="s">
        <v>490</v>
      </c>
      <c r="D331" s="69">
        <f t="shared" si="77"/>
        <v>0</v>
      </c>
      <c r="E331" s="70">
        <f t="shared" si="78"/>
        <v>0</v>
      </c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56"/>
    </row>
    <row r="332" spans="2:53" ht="12.75" customHeight="1">
      <c r="B332" s="130" t="s">
        <v>491</v>
      </c>
      <c r="C332" s="116" t="s">
        <v>492</v>
      </c>
      <c r="D332" s="69">
        <f t="shared" si="77"/>
        <v>0</v>
      </c>
      <c r="E332" s="70">
        <f t="shared" si="78"/>
        <v>0</v>
      </c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56"/>
    </row>
    <row r="333" spans="2:53" ht="12.75" customHeight="1">
      <c r="B333" s="130" t="s">
        <v>493</v>
      </c>
      <c r="C333" s="116" t="s">
        <v>494</v>
      </c>
      <c r="D333" s="69">
        <f t="shared" si="77"/>
        <v>240</v>
      </c>
      <c r="E333" s="70">
        <f t="shared" si="78"/>
        <v>21</v>
      </c>
      <c r="F333" s="74"/>
      <c r="G333" s="74"/>
      <c r="H333" s="74">
        <v>2</v>
      </c>
      <c r="I333" s="74">
        <v>8</v>
      </c>
      <c r="J333" s="74"/>
      <c r="K333" s="74"/>
      <c r="L333" s="74">
        <v>2</v>
      </c>
      <c r="M333" s="74"/>
      <c r="N333" s="74">
        <v>6</v>
      </c>
      <c r="O333" s="74">
        <v>1</v>
      </c>
      <c r="P333" s="74">
        <v>1</v>
      </c>
      <c r="Q333" s="74">
        <v>1</v>
      </c>
      <c r="R333" s="74"/>
      <c r="S333" s="74"/>
      <c r="T333" s="74"/>
      <c r="U333" s="74"/>
      <c r="V333" s="74">
        <v>2</v>
      </c>
      <c r="W333" s="74">
        <v>51</v>
      </c>
      <c r="X333" s="74"/>
      <c r="Y333" s="74"/>
      <c r="Z333" s="74">
        <v>2</v>
      </c>
      <c r="AA333" s="74">
        <v>3</v>
      </c>
      <c r="AB333" s="74"/>
      <c r="AC333" s="74"/>
      <c r="AD333" s="74"/>
      <c r="AE333" s="74"/>
      <c r="AF333" s="74"/>
      <c r="AG333" s="74">
        <v>52</v>
      </c>
      <c r="AH333" s="74"/>
      <c r="AI333" s="74">
        <v>2</v>
      </c>
      <c r="AJ333" s="74">
        <v>20</v>
      </c>
      <c r="AK333" s="74"/>
      <c r="AL333" s="74">
        <v>52</v>
      </c>
      <c r="AM333" s="74">
        <v>4</v>
      </c>
      <c r="AN333" s="74">
        <v>8</v>
      </c>
      <c r="AO333" s="74"/>
      <c r="AP333" s="74">
        <v>5</v>
      </c>
      <c r="AQ333" s="74">
        <v>2</v>
      </c>
      <c r="AR333" s="74">
        <v>15</v>
      </c>
      <c r="AS333" s="74">
        <v>1</v>
      </c>
      <c r="AT333" s="74"/>
      <c r="AU333" s="74"/>
      <c r="AV333" s="74"/>
      <c r="AW333" s="74"/>
      <c r="AX333" s="74"/>
      <c r="AY333" s="74"/>
      <c r="AZ333" s="74"/>
      <c r="BA333" s="56"/>
    </row>
    <row r="334" spans="2:53" ht="12.75" customHeight="1">
      <c r="B334" s="130" t="s">
        <v>495</v>
      </c>
      <c r="C334" s="116" t="s">
        <v>496</v>
      </c>
      <c r="D334" s="69">
        <f t="shared" si="77"/>
        <v>197</v>
      </c>
      <c r="E334" s="70">
        <f t="shared" si="78"/>
        <v>8</v>
      </c>
      <c r="F334" s="74"/>
      <c r="G334" s="74"/>
      <c r="H334" s="74"/>
      <c r="I334" s="74">
        <v>11</v>
      </c>
      <c r="J334" s="74">
        <v>16</v>
      </c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>
        <v>12</v>
      </c>
      <c r="V334" s="74"/>
      <c r="W334" s="74"/>
      <c r="X334" s="74"/>
      <c r="Y334" s="74">
        <v>3</v>
      </c>
      <c r="Z334" s="74"/>
      <c r="AA334" s="74">
        <v>2</v>
      </c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>
        <v>3</v>
      </c>
      <c r="AO334" s="74">
        <v>2</v>
      </c>
      <c r="AP334" s="74">
        <v>148</v>
      </c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56"/>
    </row>
    <row r="335" spans="2:53" ht="12.75" customHeight="1">
      <c r="B335" s="130" t="s">
        <v>497</v>
      </c>
      <c r="C335" s="116" t="s">
        <v>2</v>
      </c>
      <c r="D335" s="69">
        <f t="shared" si="77"/>
        <v>243</v>
      </c>
      <c r="E335" s="70">
        <f t="shared" si="78"/>
        <v>12</v>
      </c>
      <c r="F335" s="74"/>
      <c r="G335" s="74"/>
      <c r="H335" s="74"/>
      <c r="I335" s="74">
        <v>23</v>
      </c>
      <c r="J335" s="74"/>
      <c r="K335" s="74"/>
      <c r="L335" s="74"/>
      <c r="M335" s="74">
        <v>2</v>
      </c>
      <c r="N335" s="74"/>
      <c r="O335" s="74"/>
      <c r="P335" s="74"/>
      <c r="Q335" s="74">
        <v>1</v>
      </c>
      <c r="R335" s="74"/>
      <c r="S335" s="74"/>
      <c r="T335" s="74"/>
      <c r="U335" s="74"/>
      <c r="V335" s="74"/>
      <c r="W335" s="74"/>
      <c r="X335" s="74"/>
      <c r="Y335" s="74"/>
      <c r="Z335" s="74"/>
      <c r="AA335" s="74">
        <v>125</v>
      </c>
      <c r="AB335" s="74"/>
      <c r="AC335" s="74"/>
      <c r="AD335" s="74"/>
      <c r="AE335" s="74"/>
      <c r="AF335" s="74"/>
      <c r="AG335" s="74"/>
      <c r="AH335" s="74">
        <v>1</v>
      </c>
      <c r="AI335" s="74">
        <v>39</v>
      </c>
      <c r="AJ335" s="74">
        <v>2</v>
      </c>
      <c r="AK335" s="74"/>
      <c r="AL335" s="74"/>
      <c r="AM335" s="74"/>
      <c r="AN335" s="74">
        <v>34</v>
      </c>
      <c r="AO335" s="74">
        <v>4</v>
      </c>
      <c r="AP335" s="74">
        <v>8</v>
      </c>
      <c r="AQ335" s="74"/>
      <c r="AR335" s="74">
        <v>3</v>
      </c>
      <c r="AS335" s="74"/>
      <c r="AT335" s="74">
        <v>1</v>
      </c>
      <c r="AU335" s="74"/>
      <c r="AV335" s="74"/>
      <c r="AW335" s="74"/>
      <c r="AX335" s="74"/>
      <c r="AY335" s="74"/>
      <c r="AZ335" s="74"/>
      <c r="BA335" s="56"/>
    </row>
    <row r="336" spans="2:53" ht="12.75" customHeight="1">
      <c r="B336" s="130" t="s">
        <v>498</v>
      </c>
      <c r="C336" s="116" t="s">
        <v>499</v>
      </c>
      <c r="D336" s="69">
        <f t="shared" si="77"/>
        <v>1</v>
      </c>
      <c r="E336" s="70">
        <f t="shared" si="78"/>
        <v>1</v>
      </c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>
        <v>1</v>
      </c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56"/>
    </row>
    <row r="337" spans="2:53" ht="12.75" customHeight="1">
      <c r="B337" s="130" t="s">
        <v>500</v>
      </c>
      <c r="C337" s="116" t="s">
        <v>501</v>
      </c>
      <c r="D337" s="69">
        <f t="shared" si="77"/>
        <v>0</v>
      </c>
      <c r="E337" s="70">
        <f t="shared" si="78"/>
        <v>0</v>
      </c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56"/>
    </row>
    <row r="338" spans="2:53" ht="12.75" customHeight="1">
      <c r="B338" s="130" t="s">
        <v>502</v>
      </c>
      <c r="C338" s="116" t="s">
        <v>503</v>
      </c>
      <c r="D338" s="69">
        <f t="shared" si="77"/>
        <v>4</v>
      </c>
      <c r="E338" s="70">
        <f t="shared" si="78"/>
        <v>2</v>
      </c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>
        <v>2</v>
      </c>
      <c r="AN338" s="74"/>
      <c r="AO338" s="74">
        <v>2</v>
      </c>
      <c r="AP338" s="74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56"/>
    </row>
    <row r="339" spans="2:53" ht="12.75" customHeight="1">
      <c r="B339" s="130" t="s">
        <v>504</v>
      </c>
      <c r="C339" s="132" t="s">
        <v>505</v>
      </c>
      <c r="D339" s="69">
        <f t="shared" si="77"/>
        <v>46</v>
      </c>
      <c r="E339" s="70">
        <f t="shared" si="78"/>
        <v>9</v>
      </c>
      <c r="F339" s="74"/>
      <c r="G339" s="74"/>
      <c r="H339" s="74"/>
      <c r="I339" s="74">
        <v>1</v>
      </c>
      <c r="J339" s="74"/>
      <c r="K339" s="74"/>
      <c r="L339" s="74"/>
      <c r="M339" s="74"/>
      <c r="N339" s="74"/>
      <c r="O339" s="74"/>
      <c r="P339" s="74"/>
      <c r="Q339" s="74"/>
      <c r="R339" s="74">
        <v>2</v>
      </c>
      <c r="S339" s="74"/>
      <c r="T339" s="74"/>
      <c r="U339" s="74"/>
      <c r="V339" s="74"/>
      <c r="W339" s="74">
        <v>10</v>
      </c>
      <c r="X339" s="74"/>
      <c r="Y339" s="74">
        <v>1</v>
      </c>
      <c r="Z339" s="74"/>
      <c r="AA339" s="74">
        <v>1</v>
      </c>
      <c r="AB339" s="74"/>
      <c r="AC339" s="74"/>
      <c r="AD339" s="74"/>
      <c r="AE339" s="74"/>
      <c r="AF339" s="74"/>
      <c r="AG339" s="74"/>
      <c r="AH339" s="74"/>
      <c r="AI339" s="74">
        <v>4</v>
      </c>
      <c r="AJ339" s="74">
        <v>23</v>
      </c>
      <c r="AK339" s="74"/>
      <c r="AL339" s="74">
        <v>1</v>
      </c>
      <c r="AM339" s="74"/>
      <c r="AN339" s="74"/>
      <c r="AO339" s="74"/>
      <c r="AP339" s="74">
        <v>3</v>
      </c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56"/>
    </row>
    <row r="340" spans="2:53" ht="12.75" customHeight="1">
      <c r="B340" s="130" t="s">
        <v>506</v>
      </c>
      <c r="C340" s="131" t="s">
        <v>507</v>
      </c>
      <c r="D340" s="69">
        <f t="shared" si="77"/>
        <v>6</v>
      </c>
      <c r="E340" s="70">
        <f t="shared" si="78"/>
        <v>1</v>
      </c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>
        <v>6</v>
      </c>
      <c r="AP340" s="74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56"/>
    </row>
    <row r="341" spans="2:53" ht="12.75" customHeight="1">
      <c r="B341" s="130" t="s">
        <v>508</v>
      </c>
      <c r="C341" s="116" t="s">
        <v>509</v>
      </c>
      <c r="D341" s="69">
        <f t="shared" si="77"/>
        <v>0</v>
      </c>
      <c r="E341" s="70">
        <f t="shared" si="78"/>
        <v>0</v>
      </c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56"/>
    </row>
    <row r="342" spans="2:53" ht="12.75" customHeight="1">
      <c r="B342" s="130" t="s">
        <v>510</v>
      </c>
      <c r="C342" s="116" t="s">
        <v>511</v>
      </c>
      <c r="D342" s="69">
        <f t="shared" si="77"/>
        <v>46</v>
      </c>
      <c r="E342" s="70">
        <f t="shared" si="78"/>
        <v>7</v>
      </c>
      <c r="F342" s="74"/>
      <c r="G342" s="74"/>
      <c r="H342" s="74"/>
      <c r="I342" s="74">
        <v>2</v>
      </c>
      <c r="J342" s="74">
        <v>9</v>
      </c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>
        <v>8</v>
      </c>
      <c r="W342" s="74"/>
      <c r="X342" s="74"/>
      <c r="Y342" s="74"/>
      <c r="Z342" s="74">
        <v>8</v>
      </c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>
        <v>10</v>
      </c>
      <c r="AN342" s="74"/>
      <c r="AO342" s="74"/>
      <c r="AP342" s="74">
        <v>2</v>
      </c>
      <c r="AQ342" s="74">
        <v>7</v>
      </c>
      <c r="AR342" s="74"/>
      <c r="AS342" s="74"/>
      <c r="AT342" s="74"/>
      <c r="AU342" s="74"/>
      <c r="AV342" s="74"/>
      <c r="AW342" s="74"/>
      <c r="AX342" s="74"/>
      <c r="AY342" s="74"/>
      <c r="AZ342" s="74"/>
      <c r="BA342" s="56"/>
    </row>
    <row r="343" spans="2:53" ht="12.75" customHeight="1">
      <c r="B343" s="130" t="s">
        <v>512</v>
      </c>
      <c r="C343" s="116" t="s">
        <v>513</v>
      </c>
      <c r="D343" s="69">
        <f t="shared" si="77"/>
        <v>203</v>
      </c>
      <c r="E343" s="70">
        <f t="shared" si="78"/>
        <v>10</v>
      </c>
      <c r="F343" s="74"/>
      <c r="G343" s="74"/>
      <c r="H343" s="74"/>
      <c r="I343" s="74">
        <v>7</v>
      </c>
      <c r="J343" s="74">
        <v>46</v>
      </c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>
        <v>14</v>
      </c>
      <c r="V343" s="74">
        <v>19</v>
      </c>
      <c r="W343" s="74"/>
      <c r="X343" s="74"/>
      <c r="Y343" s="74"/>
      <c r="Z343" s="74">
        <v>19</v>
      </c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>
        <v>48</v>
      </c>
      <c r="AN343" s="74">
        <v>6</v>
      </c>
      <c r="AO343" s="74">
        <v>2</v>
      </c>
      <c r="AP343" s="74">
        <v>37</v>
      </c>
      <c r="AQ343" s="74">
        <v>5</v>
      </c>
      <c r="AR343" s="74"/>
      <c r="AS343" s="74"/>
      <c r="AT343" s="74"/>
      <c r="AU343" s="74"/>
      <c r="AV343" s="74"/>
      <c r="AW343" s="74"/>
      <c r="AX343" s="74"/>
      <c r="AY343" s="74"/>
      <c r="AZ343" s="74"/>
      <c r="BA343" s="56"/>
    </row>
    <row r="344" spans="2:53" ht="12.75" customHeight="1">
      <c r="B344" s="130" t="s">
        <v>514</v>
      </c>
      <c r="C344" s="116" t="s">
        <v>515</v>
      </c>
      <c r="D344" s="69">
        <f t="shared" si="77"/>
        <v>184</v>
      </c>
      <c r="E344" s="70">
        <f t="shared" si="78"/>
        <v>12</v>
      </c>
      <c r="F344" s="74"/>
      <c r="G344" s="74"/>
      <c r="H344" s="74"/>
      <c r="I344" s="74">
        <v>23</v>
      </c>
      <c r="J344" s="74">
        <v>6</v>
      </c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>
        <v>5</v>
      </c>
      <c r="V344" s="74">
        <v>2</v>
      </c>
      <c r="W344" s="74"/>
      <c r="X344" s="74"/>
      <c r="Y344" s="74">
        <v>2</v>
      </c>
      <c r="Z344" s="74">
        <v>23</v>
      </c>
      <c r="AA344" s="74">
        <v>21</v>
      </c>
      <c r="AB344" s="74"/>
      <c r="AC344" s="74"/>
      <c r="AD344" s="74"/>
      <c r="AE344" s="74"/>
      <c r="AF344" s="74"/>
      <c r="AG344" s="74"/>
      <c r="AH344" s="74"/>
      <c r="AI344" s="74">
        <v>2</v>
      </c>
      <c r="AJ344" s="74"/>
      <c r="AK344" s="74"/>
      <c r="AL344" s="74"/>
      <c r="AM344" s="74"/>
      <c r="AN344" s="74">
        <v>12</v>
      </c>
      <c r="AO344" s="74">
        <v>76</v>
      </c>
      <c r="AP344" s="74">
        <v>10</v>
      </c>
      <c r="AQ344" s="74">
        <v>2</v>
      </c>
      <c r="AR344" s="74"/>
      <c r="AS344" s="74"/>
      <c r="AT344" s="74"/>
      <c r="AU344" s="74"/>
      <c r="AV344" s="74"/>
      <c r="AW344" s="74"/>
      <c r="AX344" s="74"/>
      <c r="AY344" s="74"/>
      <c r="AZ344" s="74"/>
      <c r="BA344" s="56"/>
    </row>
    <row r="345" spans="2:53" ht="12.75" customHeight="1">
      <c r="B345" s="130" t="s">
        <v>516</v>
      </c>
      <c r="C345" s="116" t="s">
        <v>517</v>
      </c>
      <c r="D345" s="69">
        <f t="shared" si="77"/>
        <v>7</v>
      </c>
      <c r="E345" s="70">
        <f t="shared" si="78"/>
        <v>2</v>
      </c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>
        <v>5</v>
      </c>
      <c r="AJ345" s="74"/>
      <c r="AK345" s="74"/>
      <c r="AL345" s="74"/>
      <c r="AM345" s="74"/>
      <c r="AN345" s="74">
        <v>2</v>
      </c>
      <c r="AO345" s="74"/>
      <c r="AP345" s="74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56"/>
    </row>
    <row r="346" spans="2:53" ht="12.75" customHeight="1">
      <c r="B346" s="130" t="s">
        <v>518</v>
      </c>
      <c r="C346" s="131" t="s">
        <v>519</v>
      </c>
      <c r="D346" s="69">
        <f t="shared" si="77"/>
        <v>15</v>
      </c>
      <c r="E346" s="70">
        <f t="shared" si="78"/>
        <v>2</v>
      </c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>
        <v>2</v>
      </c>
      <c r="AQ346" s="74">
        <v>13</v>
      </c>
      <c r="AR346" s="74"/>
      <c r="AS346" s="74"/>
      <c r="AT346" s="74"/>
      <c r="AU346" s="74"/>
      <c r="AV346" s="74"/>
      <c r="AW346" s="74"/>
      <c r="AX346" s="74"/>
      <c r="AY346" s="74"/>
      <c r="AZ346" s="74"/>
      <c r="BA346" s="56"/>
    </row>
    <row r="347" spans="2:53" ht="12.75" customHeight="1">
      <c r="B347" s="130" t="s">
        <v>520</v>
      </c>
      <c r="C347" s="116" t="s">
        <v>521</v>
      </c>
      <c r="D347" s="69">
        <f t="shared" si="77"/>
        <v>122</v>
      </c>
      <c r="E347" s="70">
        <f t="shared" si="78"/>
        <v>15</v>
      </c>
      <c r="F347" s="74"/>
      <c r="G347" s="74"/>
      <c r="H347" s="74"/>
      <c r="I347" s="74">
        <v>17</v>
      </c>
      <c r="J347" s="74">
        <v>11</v>
      </c>
      <c r="K347" s="74"/>
      <c r="L347" s="74"/>
      <c r="M347" s="74"/>
      <c r="N347" s="74"/>
      <c r="O347" s="74"/>
      <c r="P347" s="74"/>
      <c r="Q347" s="74">
        <v>2</v>
      </c>
      <c r="R347" s="74"/>
      <c r="S347" s="74"/>
      <c r="T347" s="74"/>
      <c r="U347" s="74">
        <v>2</v>
      </c>
      <c r="V347" s="74">
        <v>18</v>
      </c>
      <c r="W347" s="74"/>
      <c r="X347" s="74"/>
      <c r="Y347" s="74">
        <v>9</v>
      </c>
      <c r="Z347" s="74">
        <v>4</v>
      </c>
      <c r="AA347" s="74"/>
      <c r="AB347" s="74"/>
      <c r="AC347" s="74"/>
      <c r="AD347" s="74"/>
      <c r="AE347" s="74"/>
      <c r="AF347" s="74"/>
      <c r="AG347" s="74"/>
      <c r="AH347" s="74">
        <v>3</v>
      </c>
      <c r="AI347" s="74">
        <v>3</v>
      </c>
      <c r="AJ347" s="74"/>
      <c r="AK347" s="74"/>
      <c r="AL347" s="74"/>
      <c r="AM347" s="74">
        <v>17</v>
      </c>
      <c r="AN347" s="74">
        <v>26</v>
      </c>
      <c r="AO347" s="74">
        <v>3</v>
      </c>
      <c r="AP347" s="74">
        <v>2</v>
      </c>
      <c r="AQ347" s="74">
        <v>4</v>
      </c>
      <c r="AR347" s="74">
        <v>1</v>
      </c>
      <c r="AS347" s="74"/>
      <c r="AT347" s="74"/>
      <c r="AU347" s="74"/>
      <c r="AV347" s="74"/>
      <c r="AW347" s="74"/>
      <c r="AX347" s="74"/>
      <c r="AY347" s="74"/>
      <c r="AZ347" s="74"/>
      <c r="BA347" s="56"/>
    </row>
    <row r="348" spans="2:53" ht="12.75" customHeight="1">
      <c r="B348" s="130" t="s">
        <v>522</v>
      </c>
      <c r="C348" s="116" t="s">
        <v>3</v>
      </c>
      <c r="D348" s="69">
        <f t="shared" si="77"/>
        <v>67</v>
      </c>
      <c r="E348" s="70">
        <f t="shared" si="78"/>
        <v>10</v>
      </c>
      <c r="F348" s="74"/>
      <c r="G348" s="74"/>
      <c r="H348" s="74"/>
      <c r="I348" s="74">
        <v>1</v>
      </c>
      <c r="J348" s="74">
        <v>9</v>
      </c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>
        <v>2</v>
      </c>
      <c r="V348" s="74">
        <v>9</v>
      </c>
      <c r="W348" s="74"/>
      <c r="X348" s="74"/>
      <c r="Y348" s="74"/>
      <c r="Z348" s="74">
        <v>8</v>
      </c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>
        <v>17</v>
      </c>
      <c r="AN348" s="74">
        <v>3</v>
      </c>
      <c r="AO348" s="74">
        <v>2</v>
      </c>
      <c r="AP348" s="74">
        <v>6</v>
      </c>
      <c r="AQ348" s="74">
        <v>10</v>
      </c>
      <c r="AR348" s="74"/>
      <c r="AS348" s="74"/>
      <c r="AT348" s="74"/>
      <c r="AU348" s="74"/>
      <c r="AV348" s="74"/>
      <c r="AW348" s="74"/>
      <c r="AX348" s="74"/>
      <c r="AY348" s="74"/>
      <c r="AZ348" s="74"/>
      <c r="BA348" s="56"/>
    </row>
    <row r="349" spans="2:53" ht="12.75" customHeight="1">
      <c r="B349" s="130" t="s">
        <v>523</v>
      </c>
      <c r="C349" s="116" t="s">
        <v>524</v>
      </c>
      <c r="D349" s="69">
        <f t="shared" si="77"/>
        <v>0</v>
      </c>
      <c r="E349" s="70">
        <f t="shared" si="78"/>
        <v>0</v>
      </c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56"/>
    </row>
    <row r="350" spans="2:53" ht="12.75" customHeight="1">
      <c r="B350" s="130" t="s">
        <v>525</v>
      </c>
      <c r="C350" s="116" t="s">
        <v>526</v>
      </c>
      <c r="D350" s="69">
        <f t="shared" si="77"/>
        <v>5</v>
      </c>
      <c r="E350" s="70">
        <f t="shared" si="78"/>
        <v>1</v>
      </c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>
        <v>5</v>
      </c>
      <c r="AR350" s="74"/>
      <c r="AS350" s="74"/>
      <c r="AT350" s="74"/>
      <c r="AU350" s="74"/>
      <c r="AV350" s="74"/>
      <c r="AW350" s="74"/>
      <c r="AX350" s="74"/>
      <c r="AY350" s="74"/>
      <c r="AZ350" s="74"/>
      <c r="BA350" s="56"/>
    </row>
    <row r="351" spans="2:53" ht="12.75" customHeight="1">
      <c r="B351" s="130" t="s">
        <v>527</v>
      </c>
      <c r="C351" s="116" t="s">
        <v>528</v>
      </c>
      <c r="D351" s="69">
        <f t="shared" si="77"/>
        <v>94</v>
      </c>
      <c r="E351" s="70">
        <f t="shared" si="78"/>
        <v>6</v>
      </c>
      <c r="F351" s="74"/>
      <c r="G351" s="74"/>
      <c r="H351" s="74"/>
      <c r="I351" s="74">
        <v>6</v>
      </c>
      <c r="J351" s="74"/>
      <c r="K351" s="74"/>
      <c r="L351" s="74"/>
      <c r="M351" s="74"/>
      <c r="N351" s="74"/>
      <c r="O351" s="74"/>
      <c r="P351" s="74"/>
      <c r="Q351" s="74"/>
      <c r="R351" s="74">
        <v>3</v>
      </c>
      <c r="S351" s="74"/>
      <c r="T351" s="74"/>
      <c r="U351" s="74"/>
      <c r="V351" s="74"/>
      <c r="W351" s="74">
        <v>4</v>
      </c>
      <c r="X351" s="74"/>
      <c r="Y351" s="74">
        <v>1</v>
      </c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>
        <v>4</v>
      </c>
      <c r="AO351" s="74"/>
      <c r="AP351" s="74"/>
      <c r="AQ351" s="74"/>
      <c r="AR351" s="74">
        <v>76</v>
      </c>
      <c r="AS351" s="74"/>
      <c r="AT351" s="74"/>
      <c r="AU351" s="74"/>
      <c r="AV351" s="74"/>
      <c r="AW351" s="74"/>
      <c r="AX351" s="74"/>
      <c r="AY351" s="74"/>
      <c r="AZ351" s="74"/>
      <c r="BA351" s="56"/>
    </row>
    <row r="352" spans="2:53" ht="12.75" customHeight="1">
      <c r="B352" s="130" t="s">
        <v>529</v>
      </c>
      <c r="C352" s="131" t="s">
        <v>530</v>
      </c>
      <c r="D352" s="69">
        <f t="shared" si="77"/>
        <v>14</v>
      </c>
      <c r="E352" s="70">
        <f t="shared" si="78"/>
        <v>1</v>
      </c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>
        <v>14</v>
      </c>
      <c r="AS352" s="74"/>
      <c r="AT352" s="74"/>
      <c r="AU352" s="74"/>
      <c r="AV352" s="74"/>
      <c r="AW352" s="74"/>
      <c r="AX352" s="74"/>
      <c r="AY352" s="74"/>
      <c r="AZ352" s="74"/>
      <c r="BA352" s="56"/>
    </row>
    <row r="353" spans="2:53" ht="12.75" customHeight="1">
      <c r="B353" s="130" t="s">
        <v>531</v>
      </c>
      <c r="C353" s="116" t="s">
        <v>532</v>
      </c>
      <c r="D353" s="69">
        <f t="shared" si="77"/>
        <v>173</v>
      </c>
      <c r="E353" s="70">
        <f t="shared" si="78"/>
        <v>16</v>
      </c>
      <c r="F353" s="74"/>
      <c r="G353" s="74"/>
      <c r="H353" s="74"/>
      <c r="I353" s="74">
        <v>33</v>
      </c>
      <c r="J353" s="74">
        <v>2</v>
      </c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>
        <v>2</v>
      </c>
      <c r="V353" s="74">
        <v>21</v>
      </c>
      <c r="W353" s="74"/>
      <c r="X353" s="74"/>
      <c r="Y353" s="74">
        <v>9</v>
      </c>
      <c r="Z353" s="74">
        <v>2</v>
      </c>
      <c r="AA353" s="74">
        <v>1</v>
      </c>
      <c r="AB353" s="74"/>
      <c r="AC353" s="74"/>
      <c r="AD353" s="74"/>
      <c r="AE353" s="74"/>
      <c r="AF353" s="74">
        <v>53</v>
      </c>
      <c r="AG353" s="74"/>
      <c r="AH353" s="74"/>
      <c r="AI353" s="74">
        <v>2</v>
      </c>
      <c r="AJ353" s="74">
        <v>2</v>
      </c>
      <c r="AK353" s="74"/>
      <c r="AL353" s="74"/>
      <c r="AM353" s="74">
        <v>12</v>
      </c>
      <c r="AN353" s="74">
        <v>24</v>
      </c>
      <c r="AO353" s="74">
        <v>4</v>
      </c>
      <c r="AP353" s="74">
        <v>3</v>
      </c>
      <c r="AQ353" s="74">
        <v>1</v>
      </c>
      <c r="AR353" s="74">
        <v>2</v>
      </c>
      <c r="AS353" s="74"/>
      <c r="AT353" s="74"/>
      <c r="AU353" s="74"/>
      <c r="AV353" s="74"/>
      <c r="AW353" s="74"/>
      <c r="AX353" s="74"/>
      <c r="AY353" s="74"/>
      <c r="AZ353" s="74"/>
      <c r="BA353" s="56"/>
    </row>
    <row r="354" spans="2:53" ht="12.75" customHeight="1">
      <c r="B354" s="130" t="s">
        <v>533</v>
      </c>
      <c r="C354" s="131" t="s">
        <v>534</v>
      </c>
      <c r="D354" s="69">
        <f t="shared" si="77"/>
        <v>2</v>
      </c>
      <c r="E354" s="70">
        <f t="shared" si="78"/>
        <v>2</v>
      </c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>
        <v>1</v>
      </c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>
        <v>1</v>
      </c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56"/>
    </row>
    <row r="355" spans="2:53" ht="12.75" customHeight="1">
      <c r="B355" s="130" t="s">
        <v>535</v>
      </c>
      <c r="C355" s="116" t="s">
        <v>536</v>
      </c>
      <c r="D355" s="69">
        <f t="shared" si="77"/>
        <v>14</v>
      </c>
      <c r="E355" s="70">
        <f t="shared" si="78"/>
        <v>7</v>
      </c>
      <c r="F355" s="74"/>
      <c r="G355" s="74"/>
      <c r="H355" s="74"/>
      <c r="I355" s="74">
        <v>2</v>
      </c>
      <c r="J355" s="74">
        <v>2</v>
      </c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>
        <v>1</v>
      </c>
      <c r="V355" s="74">
        <v>2</v>
      </c>
      <c r="W355" s="74"/>
      <c r="X355" s="74"/>
      <c r="Y355" s="74"/>
      <c r="Z355" s="74">
        <v>2</v>
      </c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>
        <v>4</v>
      </c>
      <c r="AO355" s="74">
        <v>1</v>
      </c>
      <c r="AP355" s="74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56"/>
    </row>
    <row r="356" spans="2:53" ht="12.75" customHeight="1">
      <c r="B356" s="130" t="s">
        <v>537</v>
      </c>
      <c r="C356" s="116" t="s">
        <v>538</v>
      </c>
      <c r="D356" s="69">
        <f t="shared" si="77"/>
        <v>4</v>
      </c>
      <c r="E356" s="70">
        <f t="shared" si="78"/>
        <v>2</v>
      </c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>
        <v>1</v>
      </c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>
        <v>3</v>
      </c>
      <c r="AO356" s="74"/>
      <c r="AP356" s="74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56"/>
    </row>
    <row r="357" spans="2:53" ht="12.75" customHeight="1">
      <c r="B357" s="130" t="s">
        <v>539</v>
      </c>
      <c r="C357" s="116" t="s">
        <v>540</v>
      </c>
      <c r="D357" s="69">
        <f t="shared" si="77"/>
        <v>1</v>
      </c>
      <c r="E357" s="70">
        <f t="shared" si="78"/>
        <v>1</v>
      </c>
      <c r="F357" s="74"/>
      <c r="G357" s="74"/>
      <c r="H357" s="74"/>
      <c r="I357" s="74"/>
      <c r="J357" s="74"/>
      <c r="K357" s="74"/>
      <c r="L357" s="74"/>
      <c r="M357" s="74"/>
      <c r="N357" s="74"/>
      <c r="O357" s="74">
        <v>1</v>
      </c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56"/>
    </row>
    <row r="358" spans="2:53" ht="12.75" customHeight="1">
      <c r="B358" s="130" t="s">
        <v>541</v>
      </c>
      <c r="C358" s="131" t="s">
        <v>542</v>
      </c>
      <c r="D358" s="69">
        <f t="shared" si="77"/>
        <v>7</v>
      </c>
      <c r="E358" s="70">
        <f t="shared" si="78"/>
        <v>4</v>
      </c>
      <c r="F358" s="74"/>
      <c r="G358" s="74"/>
      <c r="H358" s="74">
        <v>2</v>
      </c>
      <c r="I358" s="74"/>
      <c r="J358" s="74"/>
      <c r="K358" s="74"/>
      <c r="L358" s="74"/>
      <c r="M358" s="74"/>
      <c r="N358" s="74"/>
      <c r="O358" s="74">
        <v>2</v>
      </c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>
        <v>2</v>
      </c>
      <c r="AG358" s="74"/>
      <c r="AH358" s="74"/>
      <c r="AI358" s="74"/>
      <c r="AJ358" s="74"/>
      <c r="AK358" s="74">
        <v>1</v>
      </c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56"/>
    </row>
    <row r="359" spans="2:53" ht="12.75" customHeight="1">
      <c r="B359" s="130" t="s">
        <v>543</v>
      </c>
      <c r="C359" s="116" t="s">
        <v>544</v>
      </c>
      <c r="D359" s="69">
        <f t="shared" si="77"/>
        <v>190</v>
      </c>
      <c r="E359" s="70">
        <f t="shared" si="78"/>
        <v>7</v>
      </c>
      <c r="F359" s="74"/>
      <c r="G359" s="74"/>
      <c r="H359" s="74"/>
      <c r="I359" s="74">
        <v>20</v>
      </c>
      <c r="J359" s="74"/>
      <c r="K359" s="74"/>
      <c r="L359" s="74"/>
      <c r="M359" s="74"/>
      <c r="N359" s="74">
        <v>2</v>
      </c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>
        <v>127</v>
      </c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>
        <v>31</v>
      </c>
      <c r="AO359" s="74"/>
      <c r="AP359" s="74">
        <v>6</v>
      </c>
      <c r="AQ359" s="74">
        <v>2</v>
      </c>
      <c r="AR359" s="74">
        <v>2</v>
      </c>
      <c r="AS359" s="74"/>
      <c r="AT359" s="74"/>
      <c r="AU359" s="74"/>
      <c r="AV359" s="74"/>
      <c r="AW359" s="74"/>
      <c r="AX359" s="74"/>
      <c r="AY359" s="74"/>
      <c r="AZ359" s="74"/>
      <c r="BA359" s="56"/>
    </row>
    <row r="360" spans="2:53" ht="12.75" customHeight="1">
      <c r="B360" s="130" t="s">
        <v>545</v>
      </c>
      <c r="C360" s="116" t="s">
        <v>546</v>
      </c>
      <c r="D360" s="69">
        <f t="shared" si="77"/>
        <v>0</v>
      </c>
      <c r="E360" s="70">
        <f t="shared" si="78"/>
        <v>0</v>
      </c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56"/>
    </row>
    <row r="361" spans="2:53" ht="12.75" customHeight="1">
      <c r="B361" s="130" t="s">
        <v>547</v>
      </c>
      <c r="C361" s="116" t="s">
        <v>548</v>
      </c>
      <c r="D361" s="69">
        <f t="shared" si="77"/>
        <v>173</v>
      </c>
      <c r="E361" s="70">
        <f t="shared" si="78"/>
        <v>11</v>
      </c>
      <c r="F361" s="74"/>
      <c r="G361" s="74"/>
      <c r="H361" s="74"/>
      <c r="I361" s="74">
        <v>13</v>
      </c>
      <c r="J361" s="74"/>
      <c r="K361" s="74"/>
      <c r="L361" s="74"/>
      <c r="M361" s="74"/>
      <c r="N361" s="74"/>
      <c r="O361" s="74"/>
      <c r="P361" s="74"/>
      <c r="Q361" s="74">
        <v>3</v>
      </c>
      <c r="R361" s="74">
        <v>2</v>
      </c>
      <c r="S361" s="74"/>
      <c r="T361" s="74"/>
      <c r="U361" s="74"/>
      <c r="V361" s="74"/>
      <c r="W361" s="74"/>
      <c r="X361" s="74"/>
      <c r="Y361" s="74"/>
      <c r="Z361" s="74"/>
      <c r="AA361" s="74">
        <v>83</v>
      </c>
      <c r="AB361" s="74"/>
      <c r="AC361" s="74"/>
      <c r="AD361" s="74"/>
      <c r="AE361" s="74"/>
      <c r="AF361" s="74"/>
      <c r="AG361" s="74"/>
      <c r="AH361" s="74"/>
      <c r="AI361" s="74">
        <v>5</v>
      </c>
      <c r="AJ361" s="74">
        <v>1</v>
      </c>
      <c r="AK361" s="74"/>
      <c r="AL361" s="74">
        <v>4</v>
      </c>
      <c r="AM361" s="74"/>
      <c r="AN361" s="74">
        <v>52</v>
      </c>
      <c r="AO361" s="74">
        <v>3</v>
      </c>
      <c r="AP361" s="74">
        <v>6</v>
      </c>
      <c r="AQ361" s="74"/>
      <c r="AR361" s="74">
        <v>1</v>
      </c>
      <c r="AS361" s="74"/>
      <c r="AT361" s="74"/>
      <c r="AU361" s="74"/>
      <c r="AV361" s="74"/>
      <c r="AW361" s="74"/>
      <c r="AX361" s="74"/>
      <c r="AY361" s="74"/>
      <c r="AZ361" s="74"/>
      <c r="BA361" s="56"/>
    </row>
    <row r="362" spans="2:53" ht="12.75" customHeight="1">
      <c r="B362" s="130" t="s">
        <v>549</v>
      </c>
      <c r="C362" s="116" t="s">
        <v>550</v>
      </c>
      <c r="D362" s="69">
        <f t="shared" si="77"/>
        <v>53</v>
      </c>
      <c r="E362" s="70">
        <f t="shared" si="78"/>
        <v>2</v>
      </c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>
        <v>2</v>
      </c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>
        <v>51</v>
      </c>
      <c r="AT362" s="74"/>
      <c r="AU362" s="74"/>
      <c r="AV362" s="74"/>
      <c r="AW362" s="74"/>
      <c r="AX362" s="74"/>
      <c r="AY362" s="74"/>
      <c r="AZ362" s="74"/>
      <c r="BA362" s="56"/>
    </row>
    <row r="363" spans="2:53" ht="12.75" customHeight="1">
      <c r="B363" s="130" t="s">
        <v>551</v>
      </c>
      <c r="C363" s="116" t="s">
        <v>552</v>
      </c>
      <c r="D363" s="69">
        <f t="shared" si="77"/>
        <v>0</v>
      </c>
      <c r="E363" s="70">
        <f t="shared" si="78"/>
        <v>0</v>
      </c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56"/>
    </row>
    <row r="364" spans="2:53" ht="12.75" customHeight="1">
      <c r="B364" s="130" t="s">
        <v>553</v>
      </c>
      <c r="C364" s="68" t="s">
        <v>554</v>
      </c>
      <c r="D364" s="69">
        <f aca="true" t="shared" si="79" ref="D364:D427">SUM(F364:AZ364)</f>
        <v>272</v>
      </c>
      <c r="E364" s="70">
        <f aca="true" t="shared" si="80" ref="E364:E427">COUNT(F364:AZ364)</f>
        <v>10</v>
      </c>
      <c r="F364" s="74"/>
      <c r="G364" s="74"/>
      <c r="H364" s="74"/>
      <c r="I364" s="74">
        <v>16</v>
      </c>
      <c r="J364" s="74">
        <v>15</v>
      </c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>
        <v>5</v>
      </c>
      <c r="V364" s="74"/>
      <c r="W364" s="74"/>
      <c r="X364" s="74"/>
      <c r="Y364" s="74"/>
      <c r="Z364" s="74">
        <v>161</v>
      </c>
      <c r="AA364" s="74">
        <v>1</v>
      </c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>
        <v>32</v>
      </c>
      <c r="AN364" s="74">
        <v>6</v>
      </c>
      <c r="AO364" s="74">
        <v>13</v>
      </c>
      <c r="AP364" s="74">
        <v>19</v>
      </c>
      <c r="AQ364" s="74">
        <v>4</v>
      </c>
      <c r="AR364" s="74"/>
      <c r="AS364" s="74"/>
      <c r="AT364" s="74"/>
      <c r="AU364" s="74"/>
      <c r="AV364" s="74"/>
      <c r="AW364" s="74"/>
      <c r="AX364" s="74"/>
      <c r="AY364" s="74"/>
      <c r="AZ364" s="74"/>
      <c r="BA364" s="56"/>
    </row>
    <row r="365" spans="2:53" ht="12.75" customHeight="1">
      <c r="B365" s="130" t="s">
        <v>555</v>
      </c>
      <c r="C365" s="68" t="s">
        <v>556</v>
      </c>
      <c r="D365" s="69">
        <f t="shared" si="79"/>
        <v>0</v>
      </c>
      <c r="E365" s="70">
        <f t="shared" si="80"/>
        <v>0</v>
      </c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56"/>
    </row>
    <row r="366" spans="2:53" ht="12.75" customHeight="1">
      <c r="B366" s="130" t="s">
        <v>557</v>
      </c>
      <c r="C366" s="131" t="s">
        <v>558</v>
      </c>
      <c r="D366" s="69">
        <f t="shared" si="79"/>
        <v>34</v>
      </c>
      <c r="E366" s="70">
        <f t="shared" si="80"/>
        <v>11</v>
      </c>
      <c r="F366" s="74"/>
      <c r="G366" s="74"/>
      <c r="H366" s="74"/>
      <c r="I366" s="74">
        <v>4</v>
      </c>
      <c r="J366" s="74"/>
      <c r="K366" s="74"/>
      <c r="L366" s="74"/>
      <c r="M366" s="74"/>
      <c r="N366" s="74">
        <v>1</v>
      </c>
      <c r="O366" s="74"/>
      <c r="P366" s="74"/>
      <c r="Q366" s="74"/>
      <c r="R366" s="74"/>
      <c r="S366" s="74"/>
      <c r="T366" s="74"/>
      <c r="U366" s="74"/>
      <c r="V366" s="74"/>
      <c r="W366" s="74">
        <v>1</v>
      </c>
      <c r="X366" s="74">
        <v>1</v>
      </c>
      <c r="Y366" s="74">
        <v>3</v>
      </c>
      <c r="Z366" s="74"/>
      <c r="AA366" s="74">
        <v>2</v>
      </c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>
        <v>11</v>
      </c>
      <c r="AM366" s="74"/>
      <c r="AN366" s="74">
        <v>2</v>
      </c>
      <c r="AO366" s="74"/>
      <c r="AP366" s="74">
        <v>3</v>
      </c>
      <c r="AQ366" s="74"/>
      <c r="AR366" s="74">
        <v>5</v>
      </c>
      <c r="AS366" s="74">
        <v>1</v>
      </c>
      <c r="AT366" s="74"/>
      <c r="AU366" s="74"/>
      <c r="AV366" s="74"/>
      <c r="AW366" s="74"/>
      <c r="AX366" s="74"/>
      <c r="AY366" s="74"/>
      <c r="AZ366" s="74"/>
      <c r="BA366" s="56"/>
    </row>
    <row r="367" spans="2:53" ht="12.75" customHeight="1">
      <c r="B367" s="130" t="s">
        <v>559</v>
      </c>
      <c r="C367" s="116" t="s">
        <v>560</v>
      </c>
      <c r="D367" s="69">
        <f t="shared" si="79"/>
        <v>3</v>
      </c>
      <c r="E367" s="70">
        <f t="shared" si="80"/>
        <v>2</v>
      </c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>
        <v>2</v>
      </c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>
        <v>1</v>
      </c>
      <c r="AP367" s="74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56"/>
    </row>
    <row r="368" spans="2:53" ht="12.75" customHeight="1">
      <c r="B368" s="130" t="s">
        <v>561</v>
      </c>
      <c r="C368" s="116" t="s">
        <v>562</v>
      </c>
      <c r="D368" s="69">
        <f t="shared" si="79"/>
        <v>63</v>
      </c>
      <c r="E368" s="70">
        <f t="shared" si="80"/>
        <v>11</v>
      </c>
      <c r="F368" s="74"/>
      <c r="G368" s="74"/>
      <c r="H368" s="74">
        <v>2</v>
      </c>
      <c r="I368" s="74"/>
      <c r="J368" s="74"/>
      <c r="K368" s="74"/>
      <c r="L368" s="74"/>
      <c r="M368" s="74"/>
      <c r="N368" s="74">
        <v>2</v>
      </c>
      <c r="O368" s="74"/>
      <c r="P368" s="74"/>
      <c r="Q368" s="74">
        <v>4</v>
      </c>
      <c r="R368" s="74"/>
      <c r="S368" s="74"/>
      <c r="T368" s="74"/>
      <c r="U368" s="74"/>
      <c r="V368" s="74"/>
      <c r="W368" s="74">
        <v>3</v>
      </c>
      <c r="X368" s="74"/>
      <c r="Y368" s="74">
        <v>2</v>
      </c>
      <c r="Z368" s="74"/>
      <c r="AA368" s="74">
        <v>1</v>
      </c>
      <c r="AB368" s="74"/>
      <c r="AC368" s="74"/>
      <c r="AD368" s="74"/>
      <c r="AE368" s="74"/>
      <c r="AF368" s="74">
        <v>10</v>
      </c>
      <c r="AG368" s="74"/>
      <c r="AH368" s="74"/>
      <c r="AI368" s="74"/>
      <c r="AJ368" s="74">
        <v>29</v>
      </c>
      <c r="AK368" s="74">
        <v>5</v>
      </c>
      <c r="AL368" s="74"/>
      <c r="AM368" s="74"/>
      <c r="AN368" s="74"/>
      <c r="AO368" s="74"/>
      <c r="AP368" s="74">
        <v>4</v>
      </c>
      <c r="AQ368" s="74"/>
      <c r="AR368" s="74"/>
      <c r="AS368" s="74">
        <v>1</v>
      </c>
      <c r="AT368" s="74"/>
      <c r="AU368" s="74"/>
      <c r="AV368" s="74"/>
      <c r="AW368" s="74"/>
      <c r="AX368" s="74"/>
      <c r="AY368" s="74"/>
      <c r="AZ368" s="74"/>
      <c r="BA368" s="56"/>
    </row>
    <row r="369" spans="2:53" ht="12.75" customHeight="1">
      <c r="B369" s="130" t="s">
        <v>563</v>
      </c>
      <c r="C369" s="116" t="s">
        <v>564</v>
      </c>
      <c r="D369" s="69">
        <f t="shared" si="79"/>
        <v>20</v>
      </c>
      <c r="E369" s="70">
        <f t="shared" si="80"/>
        <v>5</v>
      </c>
      <c r="F369" s="74">
        <v>2</v>
      </c>
      <c r="G369" s="74">
        <v>2</v>
      </c>
      <c r="H369" s="74"/>
      <c r="I369" s="74"/>
      <c r="J369" s="74"/>
      <c r="K369" s="74"/>
      <c r="L369" s="74"/>
      <c r="M369" s="74">
        <v>4</v>
      </c>
      <c r="N369" s="74"/>
      <c r="O369" s="74"/>
      <c r="P369" s="74">
        <v>6</v>
      </c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>
        <v>6</v>
      </c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56"/>
    </row>
    <row r="370" spans="2:53" ht="12.75" customHeight="1">
      <c r="B370" s="130" t="s">
        <v>565</v>
      </c>
      <c r="C370" s="116" t="s">
        <v>566</v>
      </c>
      <c r="D370" s="69">
        <f t="shared" si="79"/>
        <v>26</v>
      </c>
      <c r="E370" s="70">
        <f t="shared" si="80"/>
        <v>6</v>
      </c>
      <c r="F370" s="74"/>
      <c r="G370" s="74"/>
      <c r="H370" s="74"/>
      <c r="I370" s="74"/>
      <c r="J370" s="74"/>
      <c r="K370" s="74"/>
      <c r="L370" s="74">
        <v>1</v>
      </c>
      <c r="M370" s="74"/>
      <c r="N370" s="74"/>
      <c r="O370" s="74"/>
      <c r="P370" s="74"/>
      <c r="Q370" s="74"/>
      <c r="R370" s="74"/>
      <c r="S370" s="74">
        <v>5</v>
      </c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>
        <v>9</v>
      </c>
      <c r="AI370" s="74"/>
      <c r="AJ370" s="74"/>
      <c r="AK370" s="74"/>
      <c r="AL370" s="74"/>
      <c r="AM370" s="74"/>
      <c r="AN370" s="74"/>
      <c r="AO370" s="74"/>
      <c r="AP370" s="74"/>
      <c r="AQ370" s="74"/>
      <c r="AR370" s="74">
        <v>2</v>
      </c>
      <c r="AS370" s="74">
        <v>3</v>
      </c>
      <c r="AT370" s="74">
        <v>6</v>
      </c>
      <c r="AU370" s="74"/>
      <c r="AV370" s="74"/>
      <c r="AW370" s="74"/>
      <c r="AX370" s="74"/>
      <c r="AY370" s="74"/>
      <c r="AZ370" s="74"/>
      <c r="BA370" s="56"/>
    </row>
    <row r="371" spans="2:53" ht="12.75" customHeight="1">
      <c r="B371" s="130" t="s">
        <v>567</v>
      </c>
      <c r="C371" s="116" t="s">
        <v>568</v>
      </c>
      <c r="D371" s="69">
        <f t="shared" si="79"/>
        <v>0</v>
      </c>
      <c r="E371" s="70">
        <f t="shared" si="80"/>
        <v>0</v>
      </c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56"/>
    </row>
    <row r="372" spans="2:53" ht="12.75" customHeight="1">
      <c r="B372" s="130" t="s">
        <v>569</v>
      </c>
      <c r="C372" s="116" t="s">
        <v>570</v>
      </c>
      <c r="D372" s="69">
        <f t="shared" si="79"/>
        <v>0</v>
      </c>
      <c r="E372" s="70">
        <f t="shared" si="80"/>
        <v>0</v>
      </c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56"/>
    </row>
    <row r="373" spans="2:53" ht="12.75" customHeight="1">
      <c r="B373" s="130" t="s">
        <v>571</v>
      </c>
      <c r="C373" s="131" t="s">
        <v>572</v>
      </c>
      <c r="D373" s="69">
        <f t="shared" si="79"/>
        <v>283</v>
      </c>
      <c r="E373" s="70">
        <f t="shared" si="80"/>
        <v>11</v>
      </c>
      <c r="F373" s="74"/>
      <c r="G373" s="74"/>
      <c r="H373" s="74">
        <v>13</v>
      </c>
      <c r="I373" s="74"/>
      <c r="J373" s="74"/>
      <c r="K373" s="74"/>
      <c r="L373" s="74"/>
      <c r="M373" s="74"/>
      <c r="N373" s="74"/>
      <c r="O373" s="74">
        <v>107</v>
      </c>
      <c r="P373" s="74"/>
      <c r="Q373" s="74">
        <v>54</v>
      </c>
      <c r="R373" s="74">
        <v>6</v>
      </c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>
        <v>45</v>
      </c>
      <c r="AG373" s="74"/>
      <c r="AH373" s="74">
        <v>14</v>
      </c>
      <c r="AI373" s="74">
        <v>2</v>
      </c>
      <c r="AJ373" s="74">
        <v>14</v>
      </c>
      <c r="AK373" s="74">
        <v>17</v>
      </c>
      <c r="AL373" s="74"/>
      <c r="AM373" s="74"/>
      <c r="AN373" s="74">
        <v>9</v>
      </c>
      <c r="AO373" s="74"/>
      <c r="AP373" s="74">
        <v>2</v>
      </c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56"/>
    </row>
    <row r="374" spans="2:53" ht="12.75" customHeight="1">
      <c r="B374" s="130" t="s">
        <v>573</v>
      </c>
      <c r="C374" s="131" t="s">
        <v>574</v>
      </c>
      <c r="D374" s="69">
        <f t="shared" si="79"/>
        <v>94</v>
      </c>
      <c r="E374" s="70">
        <f t="shared" si="80"/>
        <v>8</v>
      </c>
      <c r="F374" s="74"/>
      <c r="G374" s="74"/>
      <c r="H374" s="74"/>
      <c r="I374" s="74">
        <v>4</v>
      </c>
      <c r="J374" s="74">
        <v>2</v>
      </c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>
        <v>11</v>
      </c>
      <c r="W374" s="74"/>
      <c r="X374" s="74"/>
      <c r="Y374" s="74"/>
      <c r="Z374" s="74">
        <v>4</v>
      </c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>
        <v>55</v>
      </c>
      <c r="AN374" s="74">
        <v>2</v>
      </c>
      <c r="AO374" s="74"/>
      <c r="AP374" s="74">
        <v>6</v>
      </c>
      <c r="AQ374" s="74">
        <v>10</v>
      </c>
      <c r="AR374" s="74"/>
      <c r="AS374" s="74"/>
      <c r="AT374" s="74"/>
      <c r="AU374" s="74"/>
      <c r="AV374" s="74"/>
      <c r="AW374" s="74"/>
      <c r="AX374" s="74"/>
      <c r="AY374" s="74"/>
      <c r="AZ374" s="74"/>
      <c r="BA374" s="56"/>
    </row>
    <row r="375" spans="2:53" ht="12.75" customHeight="1">
      <c r="B375" s="130" t="s">
        <v>575</v>
      </c>
      <c r="C375" s="131" t="s">
        <v>576</v>
      </c>
      <c r="D375" s="69">
        <f t="shared" si="79"/>
        <v>121</v>
      </c>
      <c r="E375" s="70">
        <f t="shared" si="80"/>
        <v>12</v>
      </c>
      <c r="F375" s="74"/>
      <c r="G375" s="74"/>
      <c r="H375" s="74"/>
      <c r="I375" s="74">
        <v>2</v>
      </c>
      <c r="J375" s="74">
        <v>18</v>
      </c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>
        <v>32</v>
      </c>
      <c r="V375" s="74">
        <v>4</v>
      </c>
      <c r="W375" s="74"/>
      <c r="X375" s="74"/>
      <c r="Y375" s="74">
        <v>2</v>
      </c>
      <c r="Z375" s="74">
        <v>6</v>
      </c>
      <c r="AA375" s="74">
        <v>2</v>
      </c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>
        <v>14</v>
      </c>
      <c r="AN375" s="74">
        <v>2</v>
      </c>
      <c r="AO375" s="74">
        <v>15</v>
      </c>
      <c r="AP375" s="74">
        <v>19</v>
      </c>
      <c r="AQ375" s="74">
        <v>5</v>
      </c>
      <c r="AR375" s="74"/>
      <c r="AS375" s="74"/>
      <c r="AT375" s="74"/>
      <c r="AU375" s="74"/>
      <c r="AV375" s="74"/>
      <c r="AW375" s="74"/>
      <c r="AX375" s="74"/>
      <c r="AY375" s="74"/>
      <c r="AZ375" s="74"/>
      <c r="BA375" s="56"/>
    </row>
    <row r="376" spans="2:53" ht="12.75" customHeight="1">
      <c r="B376" s="130" t="s">
        <v>577</v>
      </c>
      <c r="C376" s="131" t="s">
        <v>578</v>
      </c>
      <c r="D376" s="69">
        <f t="shared" si="79"/>
        <v>12</v>
      </c>
      <c r="E376" s="70">
        <f t="shared" si="80"/>
        <v>5</v>
      </c>
      <c r="F376" s="74"/>
      <c r="G376" s="74"/>
      <c r="H376" s="74"/>
      <c r="I376" s="74">
        <v>1</v>
      </c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>
        <v>4</v>
      </c>
      <c r="Z376" s="74"/>
      <c r="AA376" s="74">
        <v>2</v>
      </c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>
        <v>4</v>
      </c>
      <c r="AO376" s="74">
        <v>1</v>
      </c>
      <c r="AP376" s="74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56"/>
    </row>
    <row r="377" spans="2:53" ht="12.75" customHeight="1">
      <c r="B377" s="130" t="s">
        <v>579</v>
      </c>
      <c r="C377" s="116" t="s">
        <v>580</v>
      </c>
      <c r="D377" s="69">
        <f t="shared" si="79"/>
        <v>32</v>
      </c>
      <c r="E377" s="70">
        <f t="shared" si="80"/>
        <v>8</v>
      </c>
      <c r="F377" s="74"/>
      <c r="G377" s="74"/>
      <c r="H377" s="74"/>
      <c r="I377" s="74">
        <v>1</v>
      </c>
      <c r="J377" s="74">
        <v>15</v>
      </c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>
        <v>3</v>
      </c>
      <c r="V377" s="74">
        <v>2</v>
      </c>
      <c r="W377" s="74"/>
      <c r="X377" s="74"/>
      <c r="Y377" s="74"/>
      <c r="Z377" s="74">
        <v>1</v>
      </c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>
        <v>3</v>
      </c>
      <c r="AN377" s="74"/>
      <c r="AO377" s="74">
        <v>4</v>
      </c>
      <c r="AP377" s="74">
        <v>3</v>
      </c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56"/>
    </row>
    <row r="378" spans="2:53" ht="12.75" customHeight="1">
      <c r="B378" s="130" t="s">
        <v>582</v>
      </c>
      <c r="C378" s="68" t="s">
        <v>583</v>
      </c>
      <c r="D378" s="69">
        <f t="shared" si="79"/>
        <v>142</v>
      </c>
      <c r="E378" s="70">
        <f t="shared" si="80"/>
        <v>13</v>
      </c>
      <c r="F378" s="74"/>
      <c r="G378" s="74"/>
      <c r="H378" s="74"/>
      <c r="I378" s="74">
        <v>36</v>
      </c>
      <c r="J378" s="74">
        <v>9</v>
      </c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>
        <v>2</v>
      </c>
      <c r="V378" s="74">
        <v>1</v>
      </c>
      <c r="W378" s="74"/>
      <c r="X378" s="74"/>
      <c r="Y378" s="74">
        <v>2</v>
      </c>
      <c r="Z378" s="74">
        <v>39</v>
      </c>
      <c r="AA378" s="74">
        <v>2</v>
      </c>
      <c r="AB378" s="74"/>
      <c r="AC378" s="74"/>
      <c r="AD378" s="74"/>
      <c r="AE378" s="74"/>
      <c r="AF378" s="74"/>
      <c r="AG378" s="74"/>
      <c r="AH378" s="74"/>
      <c r="AI378" s="74">
        <v>1</v>
      </c>
      <c r="AJ378" s="74"/>
      <c r="AK378" s="74"/>
      <c r="AL378" s="74"/>
      <c r="AM378" s="74">
        <v>8</v>
      </c>
      <c r="AN378" s="74">
        <v>9</v>
      </c>
      <c r="AO378" s="74">
        <v>21</v>
      </c>
      <c r="AP378" s="74">
        <v>10</v>
      </c>
      <c r="AQ378" s="74">
        <v>2</v>
      </c>
      <c r="AR378" s="74"/>
      <c r="AS378" s="74"/>
      <c r="AT378" s="74"/>
      <c r="AU378" s="74"/>
      <c r="AV378" s="74"/>
      <c r="AW378" s="74"/>
      <c r="AX378" s="74"/>
      <c r="AY378" s="74"/>
      <c r="AZ378" s="74"/>
      <c r="BA378" s="56"/>
    </row>
    <row r="379" spans="2:53" ht="12.75" customHeight="1">
      <c r="B379" s="130" t="s">
        <v>584</v>
      </c>
      <c r="C379" s="131" t="s">
        <v>585</v>
      </c>
      <c r="D379" s="69">
        <f t="shared" si="79"/>
        <v>0</v>
      </c>
      <c r="E379" s="70">
        <f t="shared" si="80"/>
        <v>0</v>
      </c>
      <c r="F379" s="74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56"/>
    </row>
    <row r="380" spans="2:53" ht="12.75" customHeight="1">
      <c r="B380" s="130" t="s">
        <v>586</v>
      </c>
      <c r="C380" s="131" t="s">
        <v>587</v>
      </c>
      <c r="D380" s="69">
        <f t="shared" si="79"/>
        <v>39</v>
      </c>
      <c r="E380" s="70">
        <f t="shared" si="80"/>
        <v>5</v>
      </c>
      <c r="F380" s="74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>
        <v>1</v>
      </c>
      <c r="AH380" s="74"/>
      <c r="AI380" s="74">
        <v>2</v>
      </c>
      <c r="AJ380" s="74"/>
      <c r="AK380" s="74"/>
      <c r="AL380" s="74">
        <v>4</v>
      </c>
      <c r="AM380" s="74"/>
      <c r="AN380" s="74">
        <v>2</v>
      </c>
      <c r="AO380" s="74"/>
      <c r="AP380" s="74"/>
      <c r="AQ380" s="74"/>
      <c r="AR380" s="74">
        <v>30</v>
      </c>
      <c r="AS380" s="74"/>
      <c r="AT380" s="74"/>
      <c r="AU380" s="74"/>
      <c r="AV380" s="74"/>
      <c r="AW380" s="74"/>
      <c r="AX380" s="74"/>
      <c r="AY380" s="74"/>
      <c r="AZ380" s="74"/>
      <c r="BA380" s="56"/>
    </row>
    <row r="381" spans="2:53" ht="12.75" customHeight="1">
      <c r="B381" s="130" t="s">
        <v>588</v>
      </c>
      <c r="C381" s="68" t="s">
        <v>589</v>
      </c>
      <c r="D381" s="69">
        <f t="shared" si="79"/>
        <v>55</v>
      </c>
      <c r="E381" s="70">
        <f t="shared" si="80"/>
        <v>12</v>
      </c>
      <c r="F381" s="74"/>
      <c r="G381" s="74"/>
      <c r="H381" s="74"/>
      <c r="I381" s="74">
        <v>6</v>
      </c>
      <c r="J381" s="74">
        <v>1</v>
      </c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>
        <v>7</v>
      </c>
      <c r="V381" s="74">
        <v>1</v>
      </c>
      <c r="W381" s="74">
        <v>2</v>
      </c>
      <c r="X381" s="74"/>
      <c r="Y381" s="74">
        <v>1</v>
      </c>
      <c r="Z381" s="74">
        <v>2</v>
      </c>
      <c r="AA381" s="74">
        <v>4</v>
      </c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>
        <v>3</v>
      </c>
      <c r="AN381" s="74"/>
      <c r="AO381" s="74">
        <v>18</v>
      </c>
      <c r="AP381" s="74">
        <v>8</v>
      </c>
      <c r="AQ381" s="74">
        <v>2</v>
      </c>
      <c r="AR381" s="74"/>
      <c r="AS381" s="74"/>
      <c r="AT381" s="74"/>
      <c r="AU381" s="74"/>
      <c r="AV381" s="74"/>
      <c r="AW381" s="74"/>
      <c r="AX381" s="74"/>
      <c r="AY381" s="74"/>
      <c r="AZ381" s="74"/>
      <c r="BA381" s="56"/>
    </row>
    <row r="382" spans="2:53" ht="12.75" customHeight="1">
      <c r="B382" s="130" t="s">
        <v>1129</v>
      </c>
      <c r="C382" s="68" t="s">
        <v>1130</v>
      </c>
      <c r="D382" s="69">
        <f t="shared" si="79"/>
        <v>0</v>
      </c>
      <c r="E382" s="70">
        <f t="shared" si="80"/>
        <v>0</v>
      </c>
      <c r="F382" s="74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56"/>
    </row>
    <row r="383" spans="2:53" ht="12.75" customHeight="1">
      <c r="B383" s="130" t="s">
        <v>590</v>
      </c>
      <c r="C383" s="116" t="s">
        <v>591</v>
      </c>
      <c r="D383" s="69">
        <f t="shared" si="79"/>
        <v>1</v>
      </c>
      <c r="E383" s="70">
        <f t="shared" si="80"/>
        <v>1</v>
      </c>
      <c r="F383" s="74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>
        <v>1</v>
      </c>
      <c r="AN383" s="74"/>
      <c r="AO383" s="74"/>
      <c r="AP383" s="74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56"/>
    </row>
    <row r="384" spans="2:53" ht="12.75" customHeight="1">
      <c r="B384" s="130" t="s">
        <v>592</v>
      </c>
      <c r="C384" s="116" t="s">
        <v>593</v>
      </c>
      <c r="D384" s="69">
        <f t="shared" si="79"/>
        <v>0</v>
      </c>
      <c r="E384" s="70">
        <f t="shared" si="80"/>
        <v>0</v>
      </c>
      <c r="F384" s="74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56"/>
    </row>
    <row r="385" spans="2:53" ht="12.75" customHeight="1">
      <c r="B385" s="130" t="s">
        <v>594</v>
      </c>
      <c r="C385" s="131" t="s">
        <v>595</v>
      </c>
      <c r="D385" s="69">
        <f t="shared" si="79"/>
        <v>27</v>
      </c>
      <c r="E385" s="70">
        <f t="shared" si="80"/>
        <v>5</v>
      </c>
      <c r="F385" s="74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>
        <v>2</v>
      </c>
      <c r="S385" s="74"/>
      <c r="T385" s="74"/>
      <c r="U385" s="74"/>
      <c r="V385" s="74"/>
      <c r="W385" s="74">
        <v>2</v>
      </c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>
        <v>2</v>
      </c>
      <c r="AO385" s="74"/>
      <c r="AP385" s="74">
        <v>2</v>
      </c>
      <c r="AQ385" s="74"/>
      <c r="AR385" s="74">
        <v>19</v>
      </c>
      <c r="AS385" s="74"/>
      <c r="AT385" s="74"/>
      <c r="AU385" s="74"/>
      <c r="AV385" s="74"/>
      <c r="AW385" s="74"/>
      <c r="AX385" s="74"/>
      <c r="AY385" s="74"/>
      <c r="AZ385" s="74"/>
      <c r="BA385" s="56"/>
    </row>
    <row r="386" spans="2:53" ht="12.75" customHeight="1">
      <c r="B386" s="130" t="s">
        <v>596</v>
      </c>
      <c r="C386" s="131" t="s">
        <v>597</v>
      </c>
      <c r="D386" s="69">
        <f t="shared" si="79"/>
        <v>30</v>
      </c>
      <c r="E386" s="70">
        <f t="shared" si="80"/>
        <v>6</v>
      </c>
      <c r="F386" s="74"/>
      <c r="G386" s="74"/>
      <c r="H386" s="74"/>
      <c r="I386" s="74"/>
      <c r="J386" s="74">
        <v>2</v>
      </c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>
        <v>7</v>
      </c>
      <c r="V386" s="74">
        <v>2</v>
      </c>
      <c r="W386" s="74"/>
      <c r="X386" s="74"/>
      <c r="Y386" s="74"/>
      <c r="Z386" s="74">
        <v>2</v>
      </c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>
        <v>15</v>
      </c>
      <c r="AQ386" s="74">
        <v>2</v>
      </c>
      <c r="AR386" s="74"/>
      <c r="AS386" s="74"/>
      <c r="AT386" s="74"/>
      <c r="AU386" s="74"/>
      <c r="AV386" s="74"/>
      <c r="AW386" s="74"/>
      <c r="AX386" s="74"/>
      <c r="AY386" s="74"/>
      <c r="AZ386" s="74"/>
      <c r="BA386" s="56"/>
    </row>
    <row r="387" spans="2:53" ht="12.75" customHeight="1">
      <c r="B387" s="130" t="s">
        <v>598</v>
      </c>
      <c r="C387" s="131" t="s">
        <v>599</v>
      </c>
      <c r="D387" s="69">
        <f t="shared" si="79"/>
        <v>18</v>
      </c>
      <c r="E387" s="70">
        <f t="shared" si="80"/>
        <v>4</v>
      </c>
      <c r="F387" s="74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>
        <v>7</v>
      </c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>
        <v>4</v>
      </c>
      <c r="AO387" s="74">
        <v>3</v>
      </c>
      <c r="AP387" s="74">
        <v>4</v>
      </c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56"/>
    </row>
    <row r="388" spans="2:53" ht="12.75" customHeight="1">
      <c r="B388" s="130" t="s">
        <v>600</v>
      </c>
      <c r="C388" s="131" t="s">
        <v>601</v>
      </c>
      <c r="D388" s="69">
        <f t="shared" si="79"/>
        <v>10</v>
      </c>
      <c r="E388" s="70">
        <f t="shared" si="80"/>
        <v>2</v>
      </c>
      <c r="F388" s="74"/>
      <c r="G388" s="74"/>
      <c r="H388" s="74"/>
      <c r="I388" s="74">
        <v>2</v>
      </c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>
        <v>8</v>
      </c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56"/>
    </row>
    <row r="389" spans="2:53" ht="12.75" customHeight="1">
      <c r="B389" s="130" t="s">
        <v>602</v>
      </c>
      <c r="C389" s="131" t="s">
        <v>603</v>
      </c>
      <c r="D389" s="69">
        <f t="shared" si="79"/>
        <v>0</v>
      </c>
      <c r="E389" s="70">
        <f t="shared" si="80"/>
        <v>0</v>
      </c>
      <c r="F389" s="74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56"/>
    </row>
    <row r="390" spans="2:53" ht="12.75" customHeight="1">
      <c r="B390" s="130" t="s">
        <v>604</v>
      </c>
      <c r="C390" s="68" t="s">
        <v>605</v>
      </c>
      <c r="D390" s="69">
        <f t="shared" si="79"/>
        <v>25</v>
      </c>
      <c r="E390" s="70">
        <f t="shared" si="80"/>
        <v>8</v>
      </c>
      <c r="F390" s="74"/>
      <c r="G390" s="74"/>
      <c r="H390" s="74"/>
      <c r="I390" s="74">
        <v>2</v>
      </c>
      <c r="J390" s="74">
        <v>4</v>
      </c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>
        <v>2</v>
      </c>
      <c r="W390" s="74"/>
      <c r="X390" s="74"/>
      <c r="Y390" s="74">
        <v>3</v>
      </c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>
        <v>4</v>
      </c>
      <c r="AN390" s="74">
        <v>6</v>
      </c>
      <c r="AO390" s="74"/>
      <c r="AP390" s="74">
        <v>2</v>
      </c>
      <c r="AQ390" s="74">
        <v>2</v>
      </c>
      <c r="AR390" s="74"/>
      <c r="AS390" s="74"/>
      <c r="AT390" s="74"/>
      <c r="AU390" s="74"/>
      <c r="AV390" s="74"/>
      <c r="AW390" s="74"/>
      <c r="AX390" s="74"/>
      <c r="AY390" s="74"/>
      <c r="AZ390" s="74"/>
      <c r="BA390" s="56"/>
    </row>
    <row r="391" spans="2:53" ht="12.75" customHeight="1">
      <c r="B391" s="130" t="s">
        <v>606</v>
      </c>
      <c r="C391" s="131" t="s">
        <v>607</v>
      </c>
      <c r="D391" s="69">
        <f t="shared" si="79"/>
        <v>2</v>
      </c>
      <c r="E391" s="70">
        <f t="shared" si="80"/>
        <v>1</v>
      </c>
      <c r="F391" s="74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>
        <v>2</v>
      </c>
      <c r="AR391" s="74"/>
      <c r="AS391" s="74"/>
      <c r="AT391" s="74"/>
      <c r="AU391" s="74"/>
      <c r="AV391" s="74"/>
      <c r="AW391" s="74"/>
      <c r="AX391" s="74"/>
      <c r="AY391" s="74"/>
      <c r="AZ391" s="74"/>
      <c r="BA391" s="56"/>
    </row>
    <row r="392" spans="2:53" ht="12.75" customHeight="1">
      <c r="B392" s="130" t="s">
        <v>608</v>
      </c>
      <c r="C392" s="131" t="s">
        <v>609</v>
      </c>
      <c r="D392" s="69">
        <f t="shared" si="79"/>
        <v>0</v>
      </c>
      <c r="E392" s="70">
        <f t="shared" si="80"/>
        <v>0</v>
      </c>
      <c r="F392" s="74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56"/>
    </row>
    <row r="393" spans="2:53" ht="12.75" customHeight="1">
      <c r="B393" s="130" t="s">
        <v>610</v>
      </c>
      <c r="C393" s="131" t="s">
        <v>611</v>
      </c>
      <c r="D393" s="69">
        <f t="shared" si="79"/>
        <v>111</v>
      </c>
      <c r="E393" s="70">
        <f t="shared" si="80"/>
        <v>15</v>
      </c>
      <c r="F393" s="74"/>
      <c r="G393" s="74"/>
      <c r="H393" s="74"/>
      <c r="I393" s="74">
        <v>13</v>
      </c>
      <c r="J393" s="74"/>
      <c r="K393" s="74"/>
      <c r="L393" s="74"/>
      <c r="M393" s="74"/>
      <c r="N393" s="74">
        <v>2</v>
      </c>
      <c r="O393" s="74"/>
      <c r="P393" s="74"/>
      <c r="Q393" s="74">
        <v>1</v>
      </c>
      <c r="R393" s="74"/>
      <c r="S393" s="74"/>
      <c r="T393" s="74"/>
      <c r="U393" s="74"/>
      <c r="V393" s="74"/>
      <c r="W393" s="74">
        <v>6</v>
      </c>
      <c r="X393" s="74"/>
      <c r="Y393" s="74">
        <v>3</v>
      </c>
      <c r="Z393" s="74">
        <v>1</v>
      </c>
      <c r="AA393" s="74">
        <v>5</v>
      </c>
      <c r="AB393" s="74"/>
      <c r="AC393" s="74"/>
      <c r="AD393" s="74"/>
      <c r="AE393" s="74"/>
      <c r="AF393" s="74"/>
      <c r="AG393" s="74"/>
      <c r="AH393" s="74">
        <v>8</v>
      </c>
      <c r="AI393" s="74">
        <v>20</v>
      </c>
      <c r="AJ393" s="74">
        <v>9</v>
      </c>
      <c r="AK393" s="74"/>
      <c r="AL393" s="74">
        <v>15</v>
      </c>
      <c r="AM393" s="74"/>
      <c r="AN393" s="74">
        <v>17</v>
      </c>
      <c r="AO393" s="74">
        <v>3</v>
      </c>
      <c r="AP393" s="74">
        <v>2</v>
      </c>
      <c r="AQ393" s="74"/>
      <c r="AR393" s="74">
        <v>6</v>
      </c>
      <c r="AS393" s="74"/>
      <c r="AT393" s="74"/>
      <c r="AU393" s="74"/>
      <c r="AV393" s="74"/>
      <c r="AW393" s="74"/>
      <c r="AX393" s="74"/>
      <c r="AY393" s="74"/>
      <c r="AZ393" s="74"/>
      <c r="BA393" s="56"/>
    </row>
    <row r="394" spans="2:53" ht="12.75" customHeight="1">
      <c r="B394" s="130" t="s">
        <v>612</v>
      </c>
      <c r="C394" s="116" t="s">
        <v>613</v>
      </c>
      <c r="D394" s="69">
        <f t="shared" si="79"/>
        <v>0</v>
      </c>
      <c r="E394" s="70">
        <f t="shared" si="80"/>
        <v>0</v>
      </c>
      <c r="F394" s="74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56"/>
    </row>
    <row r="395" spans="2:53" ht="12.75" customHeight="1">
      <c r="B395" s="130" t="s">
        <v>614</v>
      </c>
      <c r="C395" s="116" t="s">
        <v>615</v>
      </c>
      <c r="D395" s="69">
        <f t="shared" si="79"/>
        <v>20</v>
      </c>
      <c r="E395" s="70">
        <f t="shared" si="80"/>
        <v>4</v>
      </c>
      <c r="F395" s="74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>
        <v>4</v>
      </c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>
        <v>4</v>
      </c>
      <c r="AP395" s="74">
        <v>7</v>
      </c>
      <c r="AQ395" s="74">
        <v>5</v>
      </c>
      <c r="AR395" s="74"/>
      <c r="AS395" s="74"/>
      <c r="AT395" s="74"/>
      <c r="AU395" s="74"/>
      <c r="AV395" s="74"/>
      <c r="AW395" s="74"/>
      <c r="AX395" s="74"/>
      <c r="AY395" s="74"/>
      <c r="AZ395" s="74"/>
      <c r="BA395" s="56"/>
    </row>
    <row r="396" spans="2:53" ht="12.75" customHeight="1">
      <c r="B396" s="130" t="s">
        <v>616</v>
      </c>
      <c r="C396" s="68" t="s">
        <v>617</v>
      </c>
      <c r="D396" s="69">
        <f t="shared" si="79"/>
        <v>28</v>
      </c>
      <c r="E396" s="70">
        <f t="shared" si="80"/>
        <v>5</v>
      </c>
      <c r="F396" s="74"/>
      <c r="G396" s="74"/>
      <c r="H396" s="74"/>
      <c r="I396" s="74">
        <v>3</v>
      </c>
      <c r="J396" s="74">
        <v>2</v>
      </c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>
        <v>4</v>
      </c>
      <c r="V396" s="74"/>
      <c r="W396" s="74"/>
      <c r="X396" s="74"/>
      <c r="Y396" s="74"/>
      <c r="Z396" s="74"/>
      <c r="AA396" s="74">
        <v>7</v>
      </c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>
        <v>12</v>
      </c>
      <c r="AP396" s="74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56"/>
    </row>
    <row r="397" spans="2:53" ht="12.75" customHeight="1">
      <c r="B397" s="130" t="s">
        <v>618</v>
      </c>
      <c r="C397" s="116" t="s">
        <v>619</v>
      </c>
      <c r="D397" s="69">
        <f t="shared" si="79"/>
        <v>1</v>
      </c>
      <c r="E397" s="70">
        <f t="shared" si="80"/>
        <v>1</v>
      </c>
      <c r="F397" s="74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>
        <v>1</v>
      </c>
      <c r="AN397" s="74"/>
      <c r="AO397" s="74"/>
      <c r="AP397" s="74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56"/>
    </row>
    <row r="398" spans="2:53" ht="12.75" customHeight="1">
      <c r="B398" s="130" t="s">
        <v>620</v>
      </c>
      <c r="C398" s="116" t="s">
        <v>621</v>
      </c>
      <c r="D398" s="69">
        <f t="shared" si="79"/>
        <v>26</v>
      </c>
      <c r="E398" s="70">
        <f t="shared" si="80"/>
        <v>7</v>
      </c>
      <c r="F398" s="74"/>
      <c r="G398" s="74"/>
      <c r="H398" s="74"/>
      <c r="I398" s="74">
        <v>4</v>
      </c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>
        <v>1</v>
      </c>
      <c r="W398" s="74"/>
      <c r="X398" s="74"/>
      <c r="Y398" s="74">
        <v>1</v>
      </c>
      <c r="Z398" s="74">
        <v>8</v>
      </c>
      <c r="AA398" s="74"/>
      <c r="AB398" s="74"/>
      <c r="AC398" s="74"/>
      <c r="AD398" s="74"/>
      <c r="AE398" s="74"/>
      <c r="AF398" s="74"/>
      <c r="AG398" s="74"/>
      <c r="AH398" s="74"/>
      <c r="AI398" s="74">
        <v>2</v>
      </c>
      <c r="AJ398" s="74"/>
      <c r="AK398" s="74"/>
      <c r="AL398" s="74"/>
      <c r="AM398" s="74">
        <v>4</v>
      </c>
      <c r="AN398" s="74"/>
      <c r="AO398" s="74"/>
      <c r="AP398" s="74">
        <v>6</v>
      </c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56"/>
    </row>
    <row r="399" spans="2:53" ht="12.75" customHeight="1">
      <c r="B399" s="130" t="s">
        <v>622</v>
      </c>
      <c r="C399" s="116" t="s">
        <v>623</v>
      </c>
      <c r="D399" s="69">
        <f t="shared" si="79"/>
        <v>23</v>
      </c>
      <c r="E399" s="70">
        <f t="shared" si="80"/>
        <v>7</v>
      </c>
      <c r="F399" s="74"/>
      <c r="G399" s="74"/>
      <c r="H399" s="74"/>
      <c r="I399" s="74">
        <v>3</v>
      </c>
      <c r="J399" s="74">
        <v>5</v>
      </c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>
        <v>2</v>
      </c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>
        <v>1</v>
      </c>
      <c r="AN399" s="74"/>
      <c r="AO399" s="74">
        <v>2</v>
      </c>
      <c r="AP399" s="74">
        <v>6</v>
      </c>
      <c r="AQ399" s="74">
        <v>4</v>
      </c>
      <c r="AR399" s="74"/>
      <c r="AS399" s="74"/>
      <c r="AT399" s="74"/>
      <c r="AU399" s="74"/>
      <c r="AV399" s="74"/>
      <c r="AW399" s="74"/>
      <c r="AX399" s="74"/>
      <c r="AY399" s="74"/>
      <c r="AZ399" s="74"/>
      <c r="BA399" s="56"/>
    </row>
    <row r="400" spans="2:53" ht="12.75" customHeight="1">
      <c r="B400" s="130" t="s">
        <v>624</v>
      </c>
      <c r="C400" s="116" t="s">
        <v>625</v>
      </c>
      <c r="D400" s="69">
        <f t="shared" si="79"/>
        <v>14</v>
      </c>
      <c r="E400" s="70">
        <f t="shared" si="80"/>
        <v>2</v>
      </c>
      <c r="F400" s="74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>
        <v>13</v>
      </c>
      <c r="AM400" s="74"/>
      <c r="AN400" s="74"/>
      <c r="AO400" s="74"/>
      <c r="AP400" s="74"/>
      <c r="AQ400" s="74"/>
      <c r="AR400" s="74">
        <v>1</v>
      </c>
      <c r="AS400" s="74"/>
      <c r="AT400" s="74"/>
      <c r="AU400" s="74"/>
      <c r="AV400" s="74"/>
      <c r="AW400" s="74"/>
      <c r="AX400" s="74"/>
      <c r="AY400" s="74"/>
      <c r="AZ400" s="74"/>
      <c r="BA400" s="56"/>
    </row>
    <row r="401" spans="2:53" ht="12.75" customHeight="1">
      <c r="B401" s="130" t="s">
        <v>626</v>
      </c>
      <c r="C401" s="116" t="s">
        <v>627</v>
      </c>
      <c r="D401" s="69">
        <f t="shared" si="79"/>
        <v>22</v>
      </c>
      <c r="E401" s="70">
        <f t="shared" si="80"/>
        <v>8</v>
      </c>
      <c r="F401" s="74"/>
      <c r="G401" s="74"/>
      <c r="H401" s="74"/>
      <c r="I401" s="74">
        <v>5</v>
      </c>
      <c r="J401" s="74">
        <v>3</v>
      </c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>
        <v>1</v>
      </c>
      <c r="V401" s="74"/>
      <c r="W401" s="74"/>
      <c r="X401" s="74"/>
      <c r="Y401" s="74"/>
      <c r="Z401" s="74">
        <v>4</v>
      </c>
      <c r="AA401" s="74"/>
      <c r="AB401" s="74"/>
      <c r="AC401" s="74"/>
      <c r="AD401" s="74"/>
      <c r="AE401" s="74"/>
      <c r="AF401" s="74"/>
      <c r="AG401" s="74"/>
      <c r="AH401" s="74"/>
      <c r="AI401" s="74">
        <v>1</v>
      </c>
      <c r="AJ401" s="74"/>
      <c r="AK401" s="74"/>
      <c r="AL401" s="74"/>
      <c r="AM401" s="74">
        <v>1</v>
      </c>
      <c r="AN401" s="74">
        <v>6</v>
      </c>
      <c r="AO401" s="74"/>
      <c r="AP401" s="74">
        <v>1</v>
      </c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56"/>
    </row>
    <row r="402" spans="2:53" ht="12.75" customHeight="1">
      <c r="B402" s="130" t="s">
        <v>628</v>
      </c>
      <c r="C402" s="116" t="s">
        <v>629</v>
      </c>
      <c r="D402" s="69">
        <f t="shared" si="79"/>
        <v>7</v>
      </c>
      <c r="E402" s="70">
        <f t="shared" si="80"/>
        <v>3</v>
      </c>
      <c r="F402" s="74"/>
      <c r="G402" s="74"/>
      <c r="H402" s="74"/>
      <c r="I402" s="74">
        <v>5</v>
      </c>
      <c r="J402" s="74"/>
      <c r="K402" s="74"/>
      <c r="L402" s="74"/>
      <c r="M402" s="74"/>
      <c r="N402" s="74"/>
      <c r="O402" s="74">
        <v>1</v>
      </c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>
        <v>1</v>
      </c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56"/>
    </row>
    <row r="403" spans="2:53" ht="12.75" customHeight="1">
      <c r="B403" s="130" t="s">
        <v>630</v>
      </c>
      <c r="C403" s="116" t="s">
        <v>631</v>
      </c>
      <c r="D403" s="69">
        <f t="shared" si="79"/>
        <v>0</v>
      </c>
      <c r="E403" s="70">
        <f t="shared" si="80"/>
        <v>0</v>
      </c>
      <c r="F403" s="74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56"/>
    </row>
    <row r="404" spans="2:53" ht="12.75" customHeight="1">
      <c r="B404" s="130" t="s">
        <v>632</v>
      </c>
      <c r="C404" s="116" t="s">
        <v>633</v>
      </c>
      <c r="D404" s="69">
        <f t="shared" si="79"/>
        <v>1</v>
      </c>
      <c r="E404" s="70">
        <f t="shared" si="80"/>
        <v>1</v>
      </c>
      <c r="F404" s="74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>
        <v>1</v>
      </c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56"/>
    </row>
    <row r="405" spans="2:53" ht="12.75" customHeight="1">
      <c r="B405" s="130" t="s">
        <v>634</v>
      </c>
      <c r="C405" s="116" t="s">
        <v>635</v>
      </c>
      <c r="D405" s="69">
        <f t="shared" si="79"/>
        <v>22</v>
      </c>
      <c r="E405" s="70">
        <f t="shared" si="80"/>
        <v>9</v>
      </c>
      <c r="F405" s="74"/>
      <c r="G405" s="74"/>
      <c r="H405" s="74"/>
      <c r="I405" s="74">
        <v>1</v>
      </c>
      <c r="J405" s="74">
        <v>1</v>
      </c>
      <c r="K405" s="74"/>
      <c r="L405" s="74"/>
      <c r="M405" s="74"/>
      <c r="N405" s="74">
        <v>3</v>
      </c>
      <c r="O405" s="74"/>
      <c r="P405" s="74"/>
      <c r="Q405" s="74"/>
      <c r="R405" s="74"/>
      <c r="S405" s="74"/>
      <c r="T405" s="74"/>
      <c r="U405" s="74"/>
      <c r="V405" s="74"/>
      <c r="W405" s="74">
        <v>2</v>
      </c>
      <c r="X405" s="74"/>
      <c r="Y405" s="74"/>
      <c r="Z405" s="74"/>
      <c r="AA405" s="74">
        <v>5</v>
      </c>
      <c r="AB405" s="74"/>
      <c r="AC405" s="74"/>
      <c r="AD405" s="74"/>
      <c r="AE405" s="74"/>
      <c r="AF405" s="74"/>
      <c r="AG405" s="74"/>
      <c r="AH405" s="74"/>
      <c r="AI405" s="74">
        <v>1</v>
      </c>
      <c r="AJ405" s="74">
        <v>6</v>
      </c>
      <c r="AK405" s="74"/>
      <c r="AL405" s="74"/>
      <c r="AM405" s="74"/>
      <c r="AN405" s="74">
        <v>1</v>
      </c>
      <c r="AO405" s="74">
        <v>2</v>
      </c>
      <c r="AP405" s="74"/>
      <c r="AQ405" s="74"/>
      <c r="AR405" s="74"/>
      <c r="AS405" s="74"/>
      <c r="AT405" s="74"/>
      <c r="AU405" s="74"/>
      <c r="AV405" s="74"/>
      <c r="AW405" s="74"/>
      <c r="AX405" s="74"/>
      <c r="AY405" s="74"/>
      <c r="AZ405" s="74"/>
      <c r="BA405" s="56"/>
    </row>
    <row r="406" spans="2:53" ht="12.75" customHeight="1">
      <c r="B406" s="130" t="s">
        <v>636</v>
      </c>
      <c r="C406" s="116" t="s">
        <v>1149</v>
      </c>
      <c r="D406" s="69">
        <f t="shared" si="79"/>
        <v>0</v>
      </c>
      <c r="E406" s="70">
        <f t="shared" si="80"/>
        <v>0</v>
      </c>
      <c r="F406" s="74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  <c r="AV406" s="74"/>
      <c r="AW406" s="74"/>
      <c r="AX406" s="74"/>
      <c r="AY406" s="74"/>
      <c r="AZ406" s="74"/>
      <c r="BA406" s="56"/>
    </row>
    <row r="407" spans="2:53" ht="12.75" customHeight="1">
      <c r="B407" s="130" t="s">
        <v>637</v>
      </c>
      <c r="C407" s="116" t="s">
        <v>638</v>
      </c>
      <c r="D407" s="69">
        <f t="shared" si="79"/>
        <v>0</v>
      </c>
      <c r="E407" s="70">
        <f t="shared" si="80"/>
        <v>0</v>
      </c>
      <c r="F407" s="74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  <c r="AV407" s="74"/>
      <c r="AW407" s="74"/>
      <c r="AX407" s="74"/>
      <c r="AY407" s="74"/>
      <c r="AZ407" s="74"/>
      <c r="BA407" s="56"/>
    </row>
    <row r="408" spans="2:53" ht="12.75" customHeight="1">
      <c r="B408" s="130" t="s">
        <v>639</v>
      </c>
      <c r="C408" s="116" t="s">
        <v>640</v>
      </c>
      <c r="D408" s="69">
        <f t="shared" si="79"/>
        <v>49</v>
      </c>
      <c r="E408" s="70">
        <f t="shared" si="80"/>
        <v>12</v>
      </c>
      <c r="F408" s="74"/>
      <c r="G408" s="74"/>
      <c r="H408" s="74"/>
      <c r="I408" s="74">
        <v>9</v>
      </c>
      <c r="J408" s="74">
        <v>10</v>
      </c>
      <c r="K408" s="74"/>
      <c r="L408" s="74"/>
      <c r="M408" s="74"/>
      <c r="N408" s="74">
        <v>1</v>
      </c>
      <c r="O408" s="74"/>
      <c r="P408" s="74"/>
      <c r="Q408" s="74"/>
      <c r="R408" s="74"/>
      <c r="S408" s="74"/>
      <c r="T408" s="74"/>
      <c r="U408" s="74">
        <v>1</v>
      </c>
      <c r="V408" s="74">
        <v>2</v>
      </c>
      <c r="W408" s="74"/>
      <c r="X408" s="74"/>
      <c r="Y408" s="74"/>
      <c r="Z408" s="74">
        <v>14</v>
      </c>
      <c r="AA408" s="74">
        <v>1</v>
      </c>
      <c r="AB408" s="74"/>
      <c r="AC408" s="74"/>
      <c r="AD408" s="74"/>
      <c r="AE408" s="74"/>
      <c r="AF408" s="74"/>
      <c r="AG408" s="74"/>
      <c r="AH408" s="74"/>
      <c r="AI408" s="74">
        <v>1</v>
      </c>
      <c r="AJ408" s="74"/>
      <c r="AK408" s="74"/>
      <c r="AL408" s="74"/>
      <c r="AM408" s="74">
        <v>3</v>
      </c>
      <c r="AN408" s="74"/>
      <c r="AO408" s="74">
        <v>1</v>
      </c>
      <c r="AP408" s="74">
        <v>2</v>
      </c>
      <c r="AQ408" s="74">
        <v>4</v>
      </c>
      <c r="AR408" s="74"/>
      <c r="AS408" s="74"/>
      <c r="AT408" s="74"/>
      <c r="AU408" s="74"/>
      <c r="AV408" s="74"/>
      <c r="AW408" s="74"/>
      <c r="AX408" s="74"/>
      <c r="AY408" s="74"/>
      <c r="AZ408" s="74"/>
      <c r="BA408" s="56"/>
    </row>
    <row r="409" spans="2:53" ht="12.75" customHeight="1">
      <c r="B409" s="130" t="s">
        <v>641</v>
      </c>
      <c r="C409" s="116" t="s">
        <v>642</v>
      </c>
      <c r="D409" s="69">
        <f t="shared" si="79"/>
        <v>111</v>
      </c>
      <c r="E409" s="70">
        <f t="shared" si="80"/>
        <v>16</v>
      </c>
      <c r="F409" s="74">
        <v>1</v>
      </c>
      <c r="G409" s="74">
        <v>1</v>
      </c>
      <c r="H409" s="74"/>
      <c r="I409" s="74">
        <v>12</v>
      </c>
      <c r="J409" s="74">
        <v>4</v>
      </c>
      <c r="K409" s="74"/>
      <c r="L409" s="74"/>
      <c r="M409" s="74"/>
      <c r="N409" s="74">
        <v>2</v>
      </c>
      <c r="O409" s="74"/>
      <c r="P409" s="74"/>
      <c r="Q409" s="74"/>
      <c r="R409" s="74"/>
      <c r="S409" s="74"/>
      <c r="T409" s="74"/>
      <c r="U409" s="74"/>
      <c r="V409" s="74"/>
      <c r="W409" s="74">
        <v>8</v>
      </c>
      <c r="X409" s="74">
        <v>2</v>
      </c>
      <c r="Y409" s="74">
        <v>3</v>
      </c>
      <c r="Z409" s="74">
        <v>3</v>
      </c>
      <c r="AA409" s="74">
        <v>5</v>
      </c>
      <c r="AB409" s="74"/>
      <c r="AC409" s="74"/>
      <c r="AD409" s="74"/>
      <c r="AE409" s="74"/>
      <c r="AF409" s="74"/>
      <c r="AG409" s="74"/>
      <c r="AH409" s="74"/>
      <c r="AI409" s="74">
        <v>14</v>
      </c>
      <c r="AJ409" s="74">
        <v>3</v>
      </c>
      <c r="AK409" s="74"/>
      <c r="AL409" s="74">
        <v>37</v>
      </c>
      <c r="AM409" s="74"/>
      <c r="AN409" s="74">
        <v>8</v>
      </c>
      <c r="AO409" s="74"/>
      <c r="AP409" s="74">
        <v>6</v>
      </c>
      <c r="AQ409" s="74"/>
      <c r="AR409" s="74">
        <v>2</v>
      </c>
      <c r="AS409" s="74"/>
      <c r="AT409" s="74"/>
      <c r="AU409" s="74"/>
      <c r="AV409" s="74"/>
      <c r="AW409" s="74"/>
      <c r="AX409" s="74"/>
      <c r="AY409" s="74"/>
      <c r="AZ409" s="74"/>
      <c r="BA409" s="56"/>
    </row>
    <row r="410" spans="2:53" ht="12.75" customHeight="1">
      <c r="B410" s="130" t="s">
        <v>643</v>
      </c>
      <c r="C410" s="116" t="s">
        <v>644</v>
      </c>
      <c r="D410" s="69">
        <f t="shared" si="79"/>
        <v>7</v>
      </c>
      <c r="E410" s="70">
        <f t="shared" si="80"/>
        <v>4</v>
      </c>
      <c r="F410" s="74"/>
      <c r="G410" s="74"/>
      <c r="H410" s="74"/>
      <c r="I410" s="74"/>
      <c r="J410" s="74">
        <v>1</v>
      </c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>
        <v>2</v>
      </c>
      <c r="Z410" s="74">
        <v>1</v>
      </c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>
        <v>3</v>
      </c>
      <c r="AN410" s="74"/>
      <c r="AO410" s="74"/>
      <c r="AP410" s="74"/>
      <c r="AQ410" s="74"/>
      <c r="AR410" s="74"/>
      <c r="AS410" s="74"/>
      <c r="AT410" s="74"/>
      <c r="AU410" s="74"/>
      <c r="AV410" s="74"/>
      <c r="AW410" s="74"/>
      <c r="AX410" s="74"/>
      <c r="AY410" s="74"/>
      <c r="AZ410" s="74"/>
      <c r="BA410" s="56"/>
    </row>
    <row r="411" spans="2:53" ht="12.75" customHeight="1">
      <c r="B411" s="130" t="s">
        <v>645</v>
      </c>
      <c r="C411" s="116" t="s">
        <v>646</v>
      </c>
      <c r="D411" s="69">
        <f t="shared" si="79"/>
        <v>73</v>
      </c>
      <c r="E411" s="70">
        <f t="shared" si="80"/>
        <v>9</v>
      </c>
      <c r="F411" s="74"/>
      <c r="G411" s="74"/>
      <c r="H411" s="74"/>
      <c r="I411" s="74">
        <v>2</v>
      </c>
      <c r="J411" s="74">
        <v>3</v>
      </c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>
        <v>31</v>
      </c>
      <c r="W411" s="74"/>
      <c r="X411" s="74"/>
      <c r="Y411" s="74"/>
      <c r="Z411" s="74">
        <v>2</v>
      </c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>
        <v>18</v>
      </c>
      <c r="AN411" s="74">
        <v>2</v>
      </c>
      <c r="AO411" s="74">
        <v>2</v>
      </c>
      <c r="AP411" s="74">
        <v>6</v>
      </c>
      <c r="AQ411" s="74">
        <v>7</v>
      </c>
      <c r="AR411" s="74"/>
      <c r="AS411" s="74"/>
      <c r="AT411" s="74"/>
      <c r="AU411" s="74"/>
      <c r="AV411" s="74"/>
      <c r="AW411" s="74"/>
      <c r="AX411" s="74"/>
      <c r="AY411" s="74"/>
      <c r="AZ411" s="74"/>
      <c r="BA411" s="56"/>
    </row>
    <row r="412" spans="2:53" ht="12.75" customHeight="1">
      <c r="B412" s="130" t="s">
        <v>647</v>
      </c>
      <c r="C412" s="116" t="s">
        <v>648</v>
      </c>
      <c r="D412" s="69">
        <f t="shared" si="79"/>
        <v>0</v>
      </c>
      <c r="E412" s="70">
        <f t="shared" si="80"/>
        <v>0</v>
      </c>
      <c r="F412" s="74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  <c r="AV412" s="74"/>
      <c r="AW412" s="74"/>
      <c r="AX412" s="74"/>
      <c r="AY412" s="74"/>
      <c r="AZ412" s="74"/>
      <c r="BA412" s="56"/>
    </row>
    <row r="413" spans="2:53" ht="12.75" customHeight="1">
      <c r="B413" s="130" t="s">
        <v>649</v>
      </c>
      <c r="C413" s="116" t="s">
        <v>650</v>
      </c>
      <c r="D413" s="69">
        <f t="shared" si="79"/>
        <v>0</v>
      </c>
      <c r="E413" s="70">
        <f t="shared" si="80"/>
        <v>0</v>
      </c>
      <c r="F413" s="74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  <c r="AV413" s="74"/>
      <c r="AW413" s="74"/>
      <c r="AX413" s="74"/>
      <c r="AY413" s="74"/>
      <c r="AZ413" s="74"/>
      <c r="BA413" s="56"/>
    </row>
    <row r="414" spans="2:53" ht="12.75" customHeight="1">
      <c r="B414" s="130" t="s">
        <v>651</v>
      </c>
      <c r="C414" s="116" t="s">
        <v>1121</v>
      </c>
      <c r="D414" s="69">
        <f t="shared" si="79"/>
        <v>0</v>
      </c>
      <c r="E414" s="70">
        <f t="shared" si="80"/>
        <v>0</v>
      </c>
      <c r="F414" s="74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  <c r="AV414" s="74"/>
      <c r="AW414" s="74"/>
      <c r="AX414" s="74"/>
      <c r="AY414" s="74"/>
      <c r="AZ414" s="74"/>
      <c r="BA414" s="56"/>
    </row>
    <row r="415" spans="2:53" ht="12.75" customHeight="1">
      <c r="B415" s="130" t="s">
        <v>652</v>
      </c>
      <c r="C415" s="116" t="s">
        <v>653</v>
      </c>
      <c r="D415" s="69">
        <f t="shared" si="79"/>
        <v>17</v>
      </c>
      <c r="E415" s="70">
        <f t="shared" si="80"/>
        <v>6</v>
      </c>
      <c r="F415" s="74">
        <v>3</v>
      </c>
      <c r="G415" s="74"/>
      <c r="H415" s="74"/>
      <c r="I415" s="74"/>
      <c r="J415" s="74">
        <v>2</v>
      </c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>
        <v>4</v>
      </c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>
        <v>3</v>
      </c>
      <c r="AN415" s="74">
        <v>4</v>
      </c>
      <c r="AO415" s="74">
        <v>1</v>
      </c>
      <c r="AP415" s="74"/>
      <c r="AQ415" s="74"/>
      <c r="AR415" s="74"/>
      <c r="AS415" s="74"/>
      <c r="AT415" s="74"/>
      <c r="AU415" s="74"/>
      <c r="AV415" s="74"/>
      <c r="AW415" s="74"/>
      <c r="AX415" s="74"/>
      <c r="AY415" s="74"/>
      <c r="AZ415" s="74"/>
      <c r="BA415" s="56"/>
    </row>
    <row r="416" spans="2:53" ht="12.75" customHeight="1">
      <c r="B416" s="130" t="s">
        <v>654</v>
      </c>
      <c r="C416" s="116" t="s">
        <v>655</v>
      </c>
      <c r="D416" s="69">
        <f t="shared" si="79"/>
        <v>8</v>
      </c>
      <c r="E416" s="70">
        <f t="shared" si="80"/>
        <v>1</v>
      </c>
      <c r="F416" s="74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>
        <v>8</v>
      </c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  <c r="AV416" s="74"/>
      <c r="AW416" s="74"/>
      <c r="AX416" s="74"/>
      <c r="AY416" s="74"/>
      <c r="AZ416" s="74"/>
      <c r="BA416" s="56"/>
    </row>
    <row r="417" spans="2:53" ht="12.75" customHeight="1">
      <c r="B417" s="130" t="s">
        <v>656</v>
      </c>
      <c r="C417" s="116" t="s">
        <v>657</v>
      </c>
      <c r="D417" s="69">
        <f t="shared" si="79"/>
        <v>47</v>
      </c>
      <c r="E417" s="70">
        <f t="shared" si="80"/>
        <v>4</v>
      </c>
      <c r="F417" s="74"/>
      <c r="G417" s="74"/>
      <c r="H417" s="74"/>
      <c r="I417" s="74">
        <v>4</v>
      </c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>
        <v>37</v>
      </c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>
        <v>2</v>
      </c>
      <c r="AO417" s="74">
        <v>4</v>
      </c>
      <c r="AP417" s="74"/>
      <c r="AQ417" s="74"/>
      <c r="AR417" s="74"/>
      <c r="AS417" s="74"/>
      <c r="AT417" s="74"/>
      <c r="AU417" s="74"/>
      <c r="AV417" s="74"/>
      <c r="AW417" s="74"/>
      <c r="AX417" s="74"/>
      <c r="AY417" s="74"/>
      <c r="AZ417" s="74"/>
      <c r="BA417" s="56"/>
    </row>
    <row r="418" spans="2:53" ht="12.75" customHeight="1">
      <c r="B418" s="130" t="s">
        <v>658</v>
      </c>
      <c r="C418" s="116" t="s">
        <v>659</v>
      </c>
      <c r="D418" s="69">
        <f t="shared" si="79"/>
        <v>22</v>
      </c>
      <c r="E418" s="70">
        <f t="shared" si="80"/>
        <v>5</v>
      </c>
      <c r="F418" s="74"/>
      <c r="G418" s="74"/>
      <c r="H418" s="74"/>
      <c r="I418" s="74"/>
      <c r="J418" s="74">
        <v>7</v>
      </c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>
        <v>5</v>
      </c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>
        <v>4</v>
      </c>
      <c r="AN418" s="74"/>
      <c r="AO418" s="74"/>
      <c r="AP418" s="74">
        <v>4</v>
      </c>
      <c r="AQ418" s="74">
        <v>2</v>
      </c>
      <c r="AR418" s="74"/>
      <c r="AS418" s="74"/>
      <c r="AT418" s="74"/>
      <c r="AU418" s="74"/>
      <c r="AV418" s="74"/>
      <c r="AW418" s="74"/>
      <c r="AX418" s="74"/>
      <c r="AY418" s="74"/>
      <c r="AZ418" s="74"/>
      <c r="BA418" s="56"/>
    </row>
    <row r="419" spans="2:53" ht="12.75" customHeight="1">
      <c r="B419" s="130" t="s">
        <v>660</v>
      </c>
      <c r="C419" s="116" t="s">
        <v>661</v>
      </c>
      <c r="D419" s="69">
        <f t="shared" si="79"/>
        <v>0</v>
      </c>
      <c r="E419" s="70">
        <f t="shared" si="80"/>
        <v>0</v>
      </c>
      <c r="F419" s="74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  <c r="AV419" s="74"/>
      <c r="AW419" s="74"/>
      <c r="AX419" s="74"/>
      <c r="AY419" s="74"/>
      <c r="AZ419" s="74"/>
      <c r="BA419" s="56"/>
    </row>
    <row r="420" spans="2:53" ht="12.75" customHeight="1">
      <c r="B420" s="130" t="s">
        <v>662</v>
      </c>
      <c r="C420" s="116" t="s">
        <v>663</v>
      </c>
      <c r="D420" s="69">
        <f t="shared" si="79"/>
        <v>3</v>
      </c>
      <c r="E420" s="70">
        <f t="shared" si="80"/>
        <v>2</v>
      </c>
      <c r="F420" s="74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>
        <v>2</v>
      </c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>
        <v>1</v>
      </c>
      <c r="AP420" s="74"/>
      <c r="AQ420" s="74"/>
      <c r="AR420" s="74"/>
      <c r="AS420" s="74"/>
      <c r="AT420" s="74"/>
      <c r="AU420" s="74"/>
      <c r="AV420" s="74"/>
      <c r="AW420" s="74"/>
      <c r="AX420" s="74"/>
      <c r="AY420" s="74"/>
      <c r="AZ420" s="74"/>
      <c r="BA420" s="56"/>
    </row>
    <row r="421" spans="2:53" ht="12.75" customHeight="1">
      <c r="B421" s="130" t="s">
        <v>664</v>
      </c>
      <c r="C421" s="116" t="s">
        <v>665</v>
      </c>
      <c r="D421" s="69">
        <f t="shared" si="79"/>
        <v>19</v>
      </c>
      <c r="E421" s="70">
        <f t="shared" si="80"/>
        <v>6</v>
      </c>
      <c r="F421" s="74"/>
      <c r="G421" s="74"/>
      <c r="H421" s="74"/>
      <c r="I421" s="74"/>
      <c r="J421" s="74"/>
      <c r="K421" s="74"/>
      <c r="L421" s="74"/>
      <c r="M421" s="74"/>
      <c r="N421" s="74">
        <v>2</v>
      </c>
      <c r="O421" s="74"/>
      <c r="P421" s="74"/>
      <c r="Q421" s="74"/>
      <c r="R421" s="74">
        <v>2</v>
      </c>
      <c r="S421" s="74"/>
      <c r="T421" s="74"/>
      <c r="U421" s="74"/>
      <c r="V421" s="74"/>
      <c r="W421" s="74">
        <v>1</v>
      </c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>
        <v>2</v>
      </c>
      <c r="AK421" s="74"/>
      <c r="AL421" s="74"/>
      <c r="AM421" s="74"/>
      <c r="AN421" s="74"/>
      <c r="AO421" s="74"/>
      <c r="AP421" s="74"/>
      <c r="AQ421" s="74"/>
      <c r="AR421" s="74">
        <v>1</v>
      </c>
      <c r="AS421" s="74">
        <v>11</v>
      </c>
      <c r="AT421" s="74"/>
      <c r="AU421" s="74"/>
      <c r="AV421" s="74"/>
      <c r="AW421" s="74"/>
      <c r="AX421" s="74"/>
      <c r="AY421" s="74"/>
      <c r="AZ421" s="74"/>
      <c r="BA421" s="56"/>
    </row>
    <row r="422" spans="2:53" ht="12.75" customHeight="1">
      <c r="B422" s="133" t="s">
        <v>666</v>
      </c>
      <c r="C422" s="118" t="s">
        <v>667</v>
      </c>
      <c r="D422" s="69">
        <f t="shared" si="79"/>
        <v>0</v>
      </c>
      <c r="E422" s="70">
        <f t="shared" si="80"/>
        <v>0</v>
      </c>
      <c r="F422" s="74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  <c r="AV422" s="74"/>
      <c r="AW422" s="74"/>
      <c r="AX422" s="74"/>
      <c r="AY422" s="74"/>
      <c r="AZ422" s="74"/>
      <c r="BA422" s="56"/>
    </row>
    <row r="423" spans="2:53" ht="12.75" customHeight="1">
      <c r="B423" s="75" t="s">
        <v>668</v>
      </c>
      <c r="C423" s="118" t="s">
        <v>669</v>
      </c>
      <c r="D423" s="69">
        <f t="shared" si="79"/>
        <v>0</v>
      </c>
      <c r="E423" s="70">
        <f t="shared" si="80"/>
        <v>0</v>
      </c>
      <c r="F423" s="74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  <c r="AV423" s="74"/>
      <c r="AW423" s="74"/>
      <c r="AX423" s="74"/>
      <c r="AY423" s="74"/>
      <c r="AZ423" s="74"/>
      <c r="BA423" s="56"/>
    </row>
    <row r="424" spans="2:53" ht="12.75" customHeight="1">
      <c r="B424" s="75" t="s">
        <v>670</v>
      </c>
      <c r="C424" s="118" t="s">
        <v>671</v>
      </c>
      <c r="D424" s="69">
        <f t="shared" si="79"/>
        <v>0</v>
      </c>
      <c r="E424" s="70">
        <f t="shared" si="80"/>
        <v>0</v>
      </c>
      <c r="F424" s="74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  <c r="AV424" s="74"/>
      <c r="AW424" s="74"/>
      <c r="AX424" s="74"/>
      <c r="AY424" s="74"/>
      <c r="AZ424" s="74"/>
      <c r="BA424" s="56"/>
    </row>
    <row r="425" spans="2:53" ht="12.75" customHeight="1">
      <c r="B425" s="75" t="s">
        <v>1122</v>
      </c>
      <c r="C425" s="118" t="s">
        <v>1123</v>
      </c>
      <c r="D425" s="69">
        <f t="shared" si="79"/>
        <v>36</v>
      </c>
      <c r="E425" s="70">
        <f t="shared" si="80"/>
        <v>9</v>
      </c>
      <c r="F425" s="74"/>
      <c r="G425" s="74"/>
      <c r="H425" s="74"/>
      <c r="I425" s="74">
        <v>2</v>
      </c>
      <c r="J425" s="74">
        <v>2</v>
      </c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>
        <v>2</v>
      </c>
      <c r="V425" s="74">
        <v>7</v>
      </c>
      <c r="W425" s="74"/>
      <c r="X425" s="74"/>
      <c r="Y425" s="74"/>
      <c r="Z425" s="74">
        <v>2</v>
      </c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>
        <v>12</v>
      </c>
      <c r="AN425" s="74">
        <v>2</v>
      </c>
      <c r="AO425" s="74">
        <v>2</v>
      </c>
      <c r="AP425" s="74"/>
      <c r="AQ425" s="74">
        <v>5</v>
      </c>
      <c r="AR425" s="74"/>
      <c r="AS425" s="74"/>
      <c r="AT425" s="74"/>
      <c r="AU425" s="74"/>
      <c r="AV425" s="74"/>
      <c r="AW425" s="74"/>
      <c r="AX425" s="74"/>
      <c r="AY425" s="74"/>
      <c r="AZ425" s="74"/>
      <c r="BA425" s="56"/>
    </row>
    <row r="426" spans="2:53" ht="12.75" customHeight="1">
      <c r="B426" s="75" t="s">
        <v>1134</v>
      </c>
      <c r="C426" s="118" t="s">
        <v>1135</v>
      </c>
      <c r="D426" s="69">
        <f t="shared" si="79"/>
        <v>0</v>
      </c>
      <c r="E426" s="70">
        <f t="shared" si="80"/>
        <v>0</v>
      </c>
      <c r="F426" s="74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  <c r="AV426" s="74"/>
      <c r="AW426" s="74"/>
      <c r="AX426" s="74"/>
      <c r="AY426" s="74"/>
      <c r="AZ426" s="74"/>
      <c r="BA426" s="56"/>
    </row>
    <row r="427" spans="2:53" ht="12.75" customHeight="1">
      <c r="B427" s="75" t="s">
        <v>1133</v>
      </c>
      <c r="C427" s="118" t="s">
        <v>1132</v>
      </c>
      <c r="D427" s="69">
        <f t="shared" si="79"/>
        <v>20</v>
      </c>
      <c r="E427" s="70">
        <f t="shared" si="80"/>
        <v>6</v>
      </c>
      <c r="F427" s="74"/>
      <c r="G427" s="74"/>
      <c r="H427" s="74"/>
      <c r="I427" s="74">
        <v>1</v>
      </c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>
        <v>6</v>
      </c>
      <c r="V427" s="74"/>
      <c r="W427" s="74"/>
      <c r="X427" s="74"/>
      <c r="Y427" s="74"/>
      <c r="Z427" s="74"/>
      <c r="AA427" s="74">
        <v>3</v>
      </c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>
        <v>2</v>
      </c>
      <c r="AN427" s="74"/>
      <c r="AO427" s="74">
        <v>6</v>
      </c>
      <c r="AP427" s="74">
        <v>2</v>
      </c>
      <c r="AQ427" s="74"/>
      <c r="AR427" s="74"/>
      <c r="AS427" s="74"/>
      <c r="AT427" s="74"/>
      <c r="AU427" s="74"/>
      <c r="AV427" s="74"/>
      <c r="AW427" s="74"/>
      <c r="AX427" s="74"/>
      <c r="AY427" s="74"/>
      <c r="AZ427" s="74"/>
      <c r="BA427" s="56"/>
    </row>
    <row r="428" spans="2:53" ht="12.75" customHeight="1">
      <c r="B428" s="75" t="s">
        <v>1138</v>
      </c>
      <c r="C428" s="118" t="s">
        <v>1139</v>
      </c>
      <c r="D428" s="69">
        <f aca="true" t="shared" si="81" ref="D428:D457">SUM(F428:AZ428)</f>
        <v>4</v>
      </c>
      <c r="E428" s="70">
        <f aca="true" t="shared" si="82" ref="E428:E451">COUNT(F428:AZ428)</f>
        <v>2</v>
      </c>
      <c r="F428" s="74"/>
      <c r="G428" s="74"/>
      <c r="H428" s="74"/>
      <c r="I428" s="74">
        <v>2</v>
      </c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>
        <v>2</v>
      </c>
      <c r="AO428" s="74"/>
      <c r="AP428" s="74"/>
      <c r="AQ428" s="74"/>
      <c r="AR428" s="74"/>
      <c r="AS428" s="74"/>
      <c r="AT428" s="74"/>
      <c r="AU428" s="74"/>
      <c r="AV428" s="74"/>
      <c r="AW428" s="74"/>
      <c r="AX428" s="74"/>
      <c r="AY428" s="74"/>
      <c r="AZ428" s="74"/>
      <c r="BA428" s="56"/>
    </row>
    <row r="429" spans="2:53" ht="12.75" customHeight="1">
      <c r="B429" s="75" t="s">
        <v>1150</v>
      </c>
      <c r="C429" s="179" t="s">
        <v>1166</v>
      </c>
      <c r="D429" s="69">
        <f t="shared" si="81"/>
        <v>0</v>
      </c>
      <c r="E429" s="70">
        <f t="shared" si="82"/>
        <v>0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21"/>
      <c r="AV429" s="121"/>
      <c r="AW429" s="121"/>
      <c r="AX429" s="121"/>
      <c r="AY429" s="121"/>
      <c r="AZ429" s="121"/>
      <c r="BA429" s="56"/>
    </row>
    <row r="430" spans="2:53" ht="12.75" customHeight="1">
      <c r="B430" s="75" t="s">
        <v>1167</v>
      </c>
      <c r="C430" s="179" t="s">
        <v>1168</v>
      </c>
      <c r="D430" s="69">
        <f t="shared" si="81"/>
        <v>0</v>
      </c>
      <c r="E430" s="70">
        <f t="shared" si="82"/>
        <v>0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21"/>
      <c r="AV430" s="121"/>
      <c r="AW430" s="121"/>
      <c r="AX430" s="121"/>
      <c r="AY430" s="121"/>
      <c r="AZ430" s="121"/>
      <c r="BA430" s="56"/>
    </row>
    <row r="431" spans="2:53" ht="12.75" customHeight="1">
      <c r="B431" s="75" t="s">
        <v>1169</v>
      </c>
      <c r="C431" s="179" t="s">
        <v>1170</v>
      </c>
      <c r="D431" s="69">
        <f t="shared" si="81"/>
        <v>0</v>
      </c>
      <c r="E431" s="70">
        <f t="shared" si="82"/>
        <v>0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21"/>
      <c r="AV431" s="121"/>
      <c r="AW431" s="121"/>
      <c r="AX431" s="121"/>
      <c r="AY431" s="121"/>
      <c r="AZ431" s="121"/>
      <c r="BA431" s="56"/>
    </row>
    <row r="432" spans="2:53" ht="12.75" customHeight="1">
      <c r="B432" s="75" t="s">
        <v>1174</v>
      </c>
      <c r="C432" s="179" t="s">
        <v>1175</v>
      </c>
      <c r="D432" s="69">
        <f t="shared" si="81"/>
        <v>4</v>
      </c>
      <c r="E432" s="70">
        <f t="shared" si="82"/>
        <v>2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>
        <v>2</v>
      </c>
      <c r="AQ432" s="121">
        <v>2</v>
      </c>
      <c r="AR432" s="121"/>
      <c r="AS432" s="121"/>
      <c r="AT432" s="121"/>
      <c r="AU432" s="121"/>
      <c r="AV432" s="121"/>
      <c r="AW432" s="121"/>
      <c r="AX432" s="121"/>
      <c r="AY432" s="121"/>
      <c r="AZ432" s="121"/>
      <c r="BA432" s="56"/>
    </row>
    <row r="433" spans="2:53" ht="12.75" customHeight="1">
      <c r="B433" s="75" t="s">
        <v>1176</v>
      </c>
      <c r="C433" s="179" t="s">
        <v>1177</v>
      </c>
      <c r="D433" s="69">
        <f t="shared" si="81"/>
        <v>0</v>
      </c>
      <c r="E433" s="70">
        <f t="shared" si="82"/>
        <v>0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21"/>
      <c r="AV433" s="121"/>
      <c r="AW433" s="121"/>
      <c r="AX433" s="121"/>
      <c r="AY433" s="121"/>
      <c r="AZ433" s="121"/>
      <c r="BA433" s="56"/>
    </row>
    <row r="434" spans="2:53" ht="12.75" customHeight="1">
      <c r="B434" s="75" t="s">
        <v>1178</v>
      </c>
      <c r="C434" s="179" t="s">
        <v>1179</v>
      </c>
      <c r="D434" s="69">
        <f t="shared" si="81"/>
        <v>22</v>
      </c>
      <c r="E434" s="70">
        <f t="shared" si="82"/>
        <v>7</v>
      </c>
      <c r="F434" s="121"/>
      <c r="G434" s="121"/>
      <c r="H434" s="121"/>
      <c r="I434" s="121">
        <v>4</v>
      </c>
      <c r="J434" s="121">
        <v>2</v>
      </c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>
        <v>2</v>
      </c>
      <c r="Z434" s="121">
        <v>2</v>
      </c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>
        <v>2</v>
      </c>
      <c r="AN434" s="121">
        <v>8</v>
      </c>
      <c r="AO434" s="121"/>
      <c r="AP434" s="121"/>
      <c r="AQ434" s="121">
        <v>2</v>
      </c>
      <c r="AR434" s="121"/>
      <c r="AS434" s="121"/>
      <c r="AT434" s="121"/>
      <c r="AU434" s="121"/>
      <c r="AV434" s="121"/>
      <c r="AW434" s="121"/>
      <c r="AX434" s="121"/>
      <c r="AY434" s="121"/>
      <c r="AZ434" s="121"/>
      <c r="BA434" s="56"/>
    </row>
    <row r="435" spans="2:53" ht="12.75" customHeight="1">
      <c r="B435" s="75" t="s">
        <v>1180</v>
      </c>
      <c r="C435" s="179" t="s">
        <v>1181</v>
      </c>
      <c r="D435" s="69">
        <f t="shared" si="81"/>
        <v>0</v>
      </c>
      <c r="E435" s="70">
        <f t="shared" si="82"/>
        <v>0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21"/>
      <c r="AV435" s="121"/>
      <c r="AW435" s="121"/>
      <c r="AX435" s="121"/>
      <c r="AY435" s="121"/>
      <c r="AZ435" s="121"/>
      <c r="BA435" s="56"/>
    </row>
    <row r="436" spans="2:53" ht="12.75" customHeight="1">
      <c r="B436" s="75" t="s">
        <v>1284</v>
      </c>
      <c r="C436" s="179" t="s">
        <v>1285</v>
      </c>
      <c r="D436" s="69">
        <f t="shared" si="81"/>
        <v>0</v>
      </c>
      <c r="E436" s="70">
        <f t="shared" si="82"/>
        <v>0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21"/>
      <c r="AV436" s="121"/>
      <c r="AW436" s="121"/>
      <c r="AX436" s="121"/>
      <c r="AY436" s="121"/>
      <c r="AZ436" s="121"/>
      <c r="BA436" s="56"/>
    </row>
    <row r="437" spans="2:53" ht="12.75" customHeight="1">
      <c r="B437" s="75" t="s">
        <v>1286</v>
      </c>
      <c r="C437" s="179" t="s">
        <v>1287</v>
      </c>
      <c r="D437" s="69">
        <f t="shared" si="81"/>
        <v>0</v>
      </c>
      <c r="E437" s="70">
        <f t="shared" si="82"/>
        <v>0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21"/>
      <c r="AV437" s="121"/>
      <c r="AW437" s="121"/>
      <c r="AX437" s="121"/>
      <c r="AY437" s="121"/>
      <c r="AZ437" s="121"/>
      <c r="BA437" s="56"/>
    </row>
    <row r="438" spans="2:53" ht="12.75" customHeight="1">
      <c r="B438" s="75" t="s">
        <v>1288</v>
      </c>
      <c r="C438" s="179" t="s">
        <v>1289</v>
      </c>
      <c r="D438" s="69">
        <f t="shared" si="81"/>
        <v>0</v>
      </c>
      <c r="E438" s="70">
        <f t="shared" si="82"/>
        <v>0</v>
      </c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21"/>
      <c r="AV438" s="121"/>
      <c r="AW438" s="121"/>
      <c r="AX438" s="121"/>
      <c r="AY438" s="121"/>
      <c r="AZ438" s="121"/>
      <c r="BA438" s="56"/>
    </row>
    <row r="439" spans="2:53" ht="12.75" customHeight="1">
      <c r="B439" s="75" t="s">
        <v>1290</v>
      </c>
      <c r="C439" s="179" t="s">
        <v>1291</v>
      </c>
      <c r="D439" s="69">
        <f t="shared" si="81"/>
        <v>0</v>
      </c>
      <c r="E439" s="70">
        <f t="shared" si="82"/>
        <v>0</v>
      </c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21"/>
      <c r="AV439" s="121"/>
      <c r="AW439" s="121"/>
      <c r="AX439" s="121"/>
      <c r="AY439" s="121"/>
      <c r="AZ439" s="121"/>
      <c r="BA439" s="56"/>
    </row>
    <row r="440" spans="2:53" ht="12.75" customHeight="1" hidden="1">
      <c r="B440" s="75">
        <v>541</v>
      </c>
      <c r="C440" s="179"/>
      <c r="D440" s="69">
        <f t="shared" si="81"/>
        <v>0</v>
      </c>
      <c r="E440" s="70">
        <f t="shared" si="82"/>
        <v>0</v>
      </c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21"/>
      <c r="AV440" s="121"/>
      <c r="AW440" s="121"/>
      <c r="AX440" s="121"/>
      <c r="AY440" s="121"/>
      <c r="AZ440" s="121"/>
      <c r="BA440" s="56"/>
    </row>
    <row r="441" spans="2:53" ht="12.75" customHeight="1" hidden="1">
      <c r="B441" s="75">
        <v>542</v>
      </c>
      <c r="C441" s="179"/>
      <c r="D441" s="69">
        <f t="shared" si="81"/>
        <v>0</v>
      </c>
      <c r="E441" s="70">
        <f t="shared" si="82"/>
        <v>0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21"/>
      <c r="AV441" s="121"/>
      <c r="AW441" s="121"/>
      <c r="AX441" s="121"/>
      <c r="AY441" s="121"/>
      <c r="AZ441" s="121"/>
      <c r="BA441" s="56"/>
    </row>
    <row r="442" spans="2:53" ht="12.75" customHeight="1" hidden="1">
      <c r="B442" s="75">
        <v>543</v>
      </c>
      <c r="C442" s="179"/>
      <c r="D442" s="69">
        <f t="shared" si="81"/>
        <v>0</v>
      </c>
      <c r="E442" s="70">
        <f t="shared" si="82"/>
        <v>0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56"/>
    </row>
    <row r="443" spans="2:53" ht="12.75" customHeight="1" hidden="1">
      <c r="B443" s="75">
        <v>544</v>
      </c>
      <c r="C443" s="179"/>
      <c r="D443" s="69">
        <f t="shared" si="81"/>
        <v>0</v>
      </c>
      <c r="E443" s="70">
        <f t="shared" si="82"/>
        <v>0</v>
      </c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56"/>
    </row>
    <row r="444" spans="2:53" ht="12.75" customHeight="1" hidden="1">
      <c r="B444" s="75">
        <v>545</v>
      </c>
      <c r="C444" s="179"/>
      <c r="D444" s="69">
        <f t="shared" si="81"/>
        <v>0</v>
      </c>
      <c r="E444" s="70">
        <f t="shared" si="82"/>
        <v>0</v>
      </c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56"/>
    </row>
    <row r="445" spans="2:53" ht="12.75" customHeight="1" hidden="1">
      <c r="B445" s="75">
        <v>546</v>
      </c>
      <c r="C445" s="179"/>
      <c r="D445" s="69">
        <f t="shared" si="81"/>
        <v>0</v>
      </c>
      <c r="E445" s="70">
        <f t="shared" si="82"/>
        <v>0</v>
      </c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56"/>
    </row>
    <row r="446" spans="2:53" ht="12.75" customHeight="1" hidden="1">
      <c r="B446" s="75">
        <v>547</v>
      </c>
      <c r="C446" s="179"/>
      <c r="D446" s="69">
        <f t="shared" si="81"/>
        <v>0</v>
      </c>
      <c r="E446" s="70">
        <f t="shared" si="82"/>
        <v>0</v>
      </c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56"/>
    </row>
    <row r="447" spans="2:53" ht="12.75" customHeight="1" hidden="1">
      <c r="B447" s="75">
        <v>548</v>
      </c>
      <c r="C447" s="179"/>
      <c r="D447" s="69">
        <f t="shared" si="81"/>
        <v>0</v>
      </c>
      <c r="E447" s="70">
        <f t="shared" si="82"/>
        <v>0</v>
      </c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56"/>
    </row>
    <row r="448" spans="2:53" ht="12.75" customHeight="1" hidden="1">
      <c r="B448" s="75">
        <v>549</v>
      </c>
      <c r="C448" s="179"/>
      <c r="D448" s="69">
        <f t="shared" si="81"/>
        <v>0</v>
      </c>
      <c r="E448" s="70">
        <f t="shared" si="82"/>
        <v>0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56"/>
    </row>
    <row r="449" spans="2:53" ht="12.75" customHeight="1" hidden="1">
      <c r="B449" s="75">
        <v>550</v>
      </c>
      <c r="C449" s="179"/>
      <c r="D449" s="69">
        <f t="shared" si="81"/>
        <v>0</v>
      </c>
      <c r="E449" s="70">
        <f t="shared" si="82"/>
        <v>0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56"/>
    </row>
    <row r="450" spans="2:53" ht="12.75" customHeight="1" hidden="1">
      <c r="B450" s="75">
        <v>551</v>
      </c>
      <c r="C450" s="179"/>
      <c r="D450" s="69">
        <f t="shared" si="81"/>
        <v>0</v>
      </c>
      <c r="E450" s="70">
        <f t="shared" si="82"/>
        <v>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56"/>
    </row>
    <row r="451" spans="2:53" ht="12.75" customHeight="1" thickBot="1">
      <c r="B451" s="78">
        <v>9999</v>
      </c>
      <c r="C451" s="195" t="s">
        <v>1127</v>
      </c>
      <c r="D451" s="69">
        <f t="shared" si="81"/>
        <v>64</v>
      </c>
      <c r="E451" s="70">
        <f t="shared" si="82"/>
        <v>14</v>
      </c>
      <c r="F451" s="121"/>
      <c r="G451" s="121"/>
      <c r="H451" s="121"/>
      <c r="I451" s="121"/>
      <c r="J451" s="121">
        <v>3</v>
      </c>
      <c r="K451" s="121"/>
      <c r="L451" s="121"/>
      <c r="M451" s="121"/>
      <c r="N451" s="121"/>
      <c r="O451" s="121"/>
      <c r="P451" s="121"/>
      <c r="Q451" s="121">
        <v>3</v>
      </c>
      <c r="R451" s="121">
        <v>4</v>
      </c>
      <c r="S451" s="121"/>
      <c r="T451" s="121"/>
      <c r="U451" s="121"/>
      <c r="V451" s="121"/>
      <c r="W451" s="121">
        <v>3</v>
      </c>
      <c r="X451" s="121"/>
      <c r="Y451" s="121">
        <v>4</v>
      </c>
      <c r="Z451" s="121"/>
      <c r="AA451" s="121">
        <v>5</v>
      </c>
      <c r="AB451" s="121"/>
      <c r="AC451" s="121"/>
      <c r="AD451" s="121"/>
      <c r="AE451" s="121"/>
      <c r="AF451" s="121"/>
      <c r="AG451" s="121"/>
      <c r="AH451" s="121">
        <v>2</v>
      </c>
      <c r="AI451" s="121">
        <v>12</v>
      </c>
      <c r="AJ451" s="121"/>
      <c r="AK451" s="121">
        <v>1</v>
      </c>
      <c r="AL451" s="121"/>
      <c r="AM451" s="121">
        <v>5</v>
      </c>
      <c r="AN451" s="121">
        <v>12</v>
      </c>
      <c r="AO451" s="121">
        <v>4</v>
      </c>
      <c r="AP451" s="121">
        <v>1</v>
      </c>
      <c r="AQ451" s="121"/>
      <c r="AR451" s="121"/>
      <c r="AS451" s="121">
        <v>5</v>
      </c>
      <c r="AT451" s="121"/>
      <c r="AU451" s="121"/>
      <c r="AV451" s="121"/>
      <c r="AW451" s="121"/>
      <c r="AX451" s="121"/>
      <c r="AY451" s="121"/>
      <c r="AZ451" s="121"/>
      <c r="BA451" s="56"/>
    </row>
    <row r="452" spans="2:53" ht="12.75" customHeight="1">
      <c r="B452" s="134"/>
      <c r="C452" s="196" t="s">
        <v>146</v>
      </c>
      <c r="D452" s="64">
        <f t="shared" si="81"/>
        <v>1759</v>
      </c>
      <c r="E452" s="86"/>
      <c r="F452" s="135">
        <f aca="true" t="shared" si="83" ref="F452:S452">F247+F249+F265+F271+F276+F279+F284+F288+F290+F292+F293+F315+F316+F319+F327+F333+F351+F352+F362+F380+F384+F385+F394+F400+F421</f>
        <v>5</v>
      </c>
      <c r="G452" s="135">
        <f t="shared" si="83"/>
        <v>4</v>
      </c>
      <c r="H452" s="135">
        <f t="shared" si="83"/>
        <v>6</v>
      </c>
      <c r="I452" s="135">
        <f t="shared" si="83"/>
        <v>29</v>
      </c>
      <c r="J452" s="135">
        <f t="shared" si="83"/>
        <v>4</v>
      </c>
      <c r="K452" s="135">
        <f t="shared" si="83"/>
        <v>0</v>
      </c>
      <c r="L452" s="135">
        <f t="shared" si="83"/>
        <v>5</v>
      </c>
      <c r="M452" s="135">
        <f t="shared" si="83"/>
        <v>6</v>
      </c>
      <c r="N452" s="135">
        <f t="shared" si="83"/>
        <v>53</v>
      </c>
      <c r="O452" s="135">
        <f t="shared" si="83"/>
        <v>1</v>
      </c>
      <c r="P452" s="135">
        <f t="shared" si="83"/>
        <v>1</v>
      </c>
      <c r="Q452" s="135">
        <f t="shared" si="83"/>
        <v>7</v>
      </c>
      <c r="R452" s="135">
        <f t="shared" si="83"/>
        <v>28</v>
      </c>
      <c r="S452" s="135">
        <f t="shared" si="83"/>
        <v>0</v>
      </c>
      <c r="T452" s="135">
        <f aca="true" t="shared" si="84" ref="T452:AZ452">T247+T249+T265+T271+T276+T279+T284+T288+T290+T292+T293+T315+T316+T319+T327+T333+T351+T352+T362+T380+T384+T385+T394+T400+T421</f>
        <v>0</v>
      </c>
      <c r="U452" s="135">
        <f t="shared" si="84"/>
        <v>2</v>
      </c>
      <c r="V452" s="135">
        <f t="shared" si="84"/>
        <v>2</v>
      </c>
      <c r="W452" s="135">
        <f t="shared" si="84"/>
        <v>232</v>
      </c>
      <c r="X452" s="135">
        <f t="shared" si="84"/>
        <v>6</v>
      </c>
      <c r="Y452" s="135">
        <f t="shared" si="84"/>
        <v>13</v>
      </c>
      <c r="Z452" s="135">
        <f t="shared" si="84"/>
        <v>2</v>
      </c>
      <c r="AA452" s="135">
        <f t="shared" si="84"/>
        <v>7</v>
      </c>
      <c r="AB452" s="135">
        <f t="shared" si="84"/>
        <v>1</v>
      </c>
      <c r="AC452" s="135">
        <f t="shared" si="84"/>
        <v>0</v>
      </c>
      <c r="AD452" s="135">
        <f t="shared" si="84"/>
        <v>0</v>
      </c>
      <c r="AE452" s="135">
        <f t="shared" si="84"/>
        <v>0</v>
      </c>
      <c r="AF452" s="135">
        <f t="shared" si="84"/>
        <v>69</v>
      </c>
      <c r="AG452" s="135">
        <f t="shared" si="84"/>
        <v>266</v>
      </c>
      <c r="AH452" s="135">
        <f t="shared" si="84"/>
        <v>61</v>
      </c>
      <c r="AI452" s="135">
        <f t="shared" si="84"/>
        <v>10</v>
      </c>
      <c r="AJ452" s="135">
        <f t="shared" si="84"/>
        <v>86</v>
      </c>
      <c r="AK452" s="135">
        <f>AK247+AK249+AK265+AK271+AK276+AK279+AK284+AK288+AK290+AK292+AK293+AK315+AK316+AK319+AK327+AK333+AK351+AK352+AK362+AK380+AK384+AK385+AK394+AK400+AK421</f>
        <v>0</v>
      </c>
      <c r="AL452" s="135">
        <f t="shared" si="84"/>
        <v>154</v>
      </c>
      <c r="AM452" s="135">
        <f t="shared" si="84"/>
        <v>8</v>
      </c>
      <c r="AN452" s="135">
        <f t="shared" si="84"/>
        <v>50</v>
      </c>
      <c r="AO452" s="135">
        <f t="shared" si="84"/>
        <v>0</v>
      </c>
      <c r="AP452" s="135">
        <f t="shared" si="84"/>
        <v>106</v>
      </c>
      <c r="AQ452" s="135">
        <f t="shared" si="84"/>
        <v>87</v>
      </c>
      <c r="AR452" s="135">
        <f t="shared" si="84"/>
        <v>277</v>
      </c>
      <c r="AS452" s="135">
        <f t="shared" si="84"/>
        <v>134</v>
      </c>
      <c r="AT452" s="135">
        <f t="shared" si="84"/>
        <v>35</v>
      </c>
      <c r="AU452" s="135">
        <f t="shared" si="84"/>
        <v>0</v>
      </c>
      <c r="AV452" s="135">
        <f t="shared" si="84"/>
        <v>0</v>
      </c>
      <c r="AW452" s="135">
        <f t="shared" si="84"/>
        <v>0</v>
      </c>
      <c r="AX452" s="135">
        <f t="shared" si="84"/>
        <v>0</v>
      </c>
      <c r="AY452" s="135">
        <f t="shared" si="84"/>
        <v>0</v>
      </c>
      <c r="AZ452" s="135">
        <f t="shared" si="84"/>
        <v>2</v>
      </c>
      <c r="BA452" s="56"/>
    </row>
    <row r="453" spans="2:53" ht="12.75" customHeight="1">
      <c r="B453" s="136"/>
      <c r="C453" s="197" t="s">
        <v>672</v>
      </c>
      <c r="D453" s="69">
        <f t="shared" si="81"/>
        <v>1369</v>
      </c>
      <c r="E453" s="137"/>
      <c r="F453" s="138">
        <f aca="true" t="shared" si="85" ref="F453:S453">F242+F243+F251+F257+F264+F270+F275+F287+F298+F310+F328+F337+F357+F358+F368+F369+F373+F379+F402</f>
        <v>2</v>
      </c>
      <c r="G453" s="138">
        <f t="shared" si="85"/>
        <v>6</v>
      </c>
      <c r="H453" s="138">
        <f t="shared" si="85"/>
        <v>71</v>
      </c>
      <c r="I453" s="138">
        <f t="shared" si="85"/>
        <v>21</v>
      </c>
      <c r="J453" s="138">
        <f t="shared" si="85"/>
        <v>0</v>
      </c>
      <c r="K453" s="138">
        <f t="shared" si="85"/>
        <v>0</v>
      </c>
      <c r="L453" s="138">
        <f t="shared" si="85"/>
        <v>6</v>
      </c>
      <c r="M453" s="138">
        <f t="shared" si="85"/>
        <v>4</v>
      </c>
      <c r="N453" s="138">
        <f t="shared" si="85"/>
        <v>81</v>
      </c>
      <c r="O453" s="138">
        <f t="shared" si="85"/>
        <v>141</v>
      </c>
      <c r="P453" s="138">
        <f t="shared" si="85"/>
        <v>8</v>
      </c>
      <c r="Q453" s="138">
        <f t="shared" si="85"/>
        <v>158</v>
      </c>
      <c r="R453" s="138">
        <f t="shared" si="85"/>
        <v>16</v>
      </c>
      <c r="S453" s="138">
        <f t="shared" si="85"/>
        <v>6</v>
      </c>
      <c r="T453" s="138">
        <f aca="true" t="shared" si="86" ref="T453:AZ453">T242+T243+T251+T257+T264+T270+T275+T287+T298+T310+T328+T337+T357+T358+T368+T369+T373+T379+T402</f>
        <v>0</v>
      </c>
      <c r="U453" s="138">
        <f t="shared" si="86"/>
        <v>3</v>
      </c>
      <c r="V453" s="138">
        <f t="shared" si="86"/>
        <v>0</v>
      </c>
      <c r="W453" s="138">
        <f t="shared" si="86"/>
        <v>42</v>
      </c>
      <c r="X453" s="138">
        <f t="shared" si="86"/>
        <v>0</v>
      </c>
      <c r="Y453" s="138">
        <f t="shared" si="86"/>
        <v>3</v>
      </c>
      <c r="Z453" s="138">
        <f t="shared" si="86"/>
        <v>0</v>
      </c>
      <c r="AA453" s="138">
        <f t="shared" si="86"/>
        <v>3</v>
      </c>
      <c r="AB453" s="138">
        <f t="shared" si="86"/>
        <v>0</v>
      </c>
      <c r="AC453" s="138">
        <f t="shared" si="86"/>
        <v>0</v>
      </c>
      <c r="AD453" s="138">
        <f t="shared" si="86"/>
        <v>0</v>
      </c>
      <c r="AE453" s="138">
        <f t="shared" si="86"/>
        <v>0</v>
      </c>
      <c r="AF453" s="138">
        <f t="shared" si="86"/>
        <v>129</v>
      </c>
      <c r="AG453" s="138">
        <f t="shared" si="86"/>
        <v>20</v>
      </c>
      <c r="AH453" s="138">
        <f t="shared" si="86"/>
        <v>20</v>
      </c>
      <c r="AI453" s="138">
        <f t="shared" si="86"/>
        <v>3</v>
      </c>
      <c r="AJ453" s="138">
        <f t="shared" si="86"/>
        <v>392</v>
      </c>
      <c r="AK453" s="138">
        <f>AK242+AK243+AK251+AK257+AK264+AK270+AK275+AK287+AK298+AK310+AK328+AK337+AK357+AK358+AK368+AK369+AK373+AK379+AK402</f>
        <v>122</v>
      </c>
      <c r="AL453" s="138">
        <f t="shared" si="86"/>
        <v>10</v>
      </c>
      <c r="AM453" s="138">
        <f t="shared" si="86"/>
        <v>0</v>
      </c>
      <c r="AN453" s="138">
        <f t="shared" si="86"/>
        <v>13</v>
      </c>
      <c r="AO453" s="138">
        <f t="shared" si="86"/>
        <v>2</v>
      </c>
      <c r="AP453" s="138">
        <f t="shared" si="86"/>
        <v>58</v>
      </c>
      <c r="AQ453" s="138">
        <f t="shared" si="86"/>
        <v>2</v>
      </c>
      <c r="AR453" s="138">
        <f t="shared" si="86"/>
        <v>10</v>
      </c>
      <c r="AS453" s="138">
        <f t="shared" si="86"/>
        <v>17</v>
      </c>
      <c r="AT453" s="138">
        <f t="shared" si="86"/>
        <v>0</v>
      </c>
      <c r="AU453" s="138">
        <f t="shared" si="86"/>
        <v>0</v>
      </c>
      <c r="AV453" s="138">
        <f t="shared" si="86"/>
        <v>0</v>
      </c>
      <c r="AW453" s="138">
        <f t="shared" si="86"/>
        <v>0</v>
      </c>
      <c r="AX453" s="138">
        <f t="shared" si="86"/>
        <v>0</v>
      </c>
      <c r="AY453" s="138">
        <f t="shared" si="86"/>
        <v>0</v>
      </c>
      <c r="AZ453" s="138">
        <f t="shared" si="86"/>
        <v>0</v>
      </c>
      <c r="BA453" s="56"/>
    </row>
    <row r="454" spans="2:53" ht="12.75" customHeight="1">
      <c r="B454" s="136"/>
      <c r="C454" s="197" t="s">
        <v>181</v>
      </c>
      <c r="D454" s="69">
        <f t="shared" si="81"/>
        <v>26</v>
      </c>
      <c r="E454" s="137"/>
      <c r="F454" s="138">
        <f aca="true" t="shared" si="87" ref="F454:S454">F370</f>
        <v>0</v>
      </c>
      <c r="G454" s="138">
        <f t="shared" si="87"/>
        <v>0</v>
      </c>
      <c r="H454" s="138">
        <f t="shared" si="87"/>
        <v>0</v>
      </c>
      <c r="I454" s="138">
        <f t="shared" si="87"/>
        <v>0</v>
      </c>
      <c r="J454" s="138">
        <f t="shared" si="87"/>
        <v>0</v>
      </c>
      <c r="K454" s="138">
        <f t="shared" si="87"/>
        <v>0</v>
      </c>
      <c r="L454" s="138">
        <f t="shared" si="87"/>
        <v>1</v>
      </c>
      <c r="M454" s="138">
        <f t="shared" si="87"/>
        <v>0</v>
      </c>
      <c r="N454" s="138">
        <f t="shared" si="87"/>
        <v>0</v>
      </c>
      <c r="O454" s="138">
        <f t="shared" si="87"/>
        <v>0</v>
      </c>
      <c r="P454" s="138">
        <f t="shared" si="87"/>
        <v>0</v>
      </c>
      <c r="Q454" s="138">
        <f t="shared" si="87"/>
        <v>0</v>
      </c>
      <c r="R454" s="138">
        <f t="shared" si="87"/>
        <v>0</v>
      </c>
      <c r="S454" s="138">
        <f t="shared" si="87"/>
        <v>5</v>
      </c>
      <c r="T454" s="138">
        <f aca="true" t="shared" si="88" ref="T454:AZ454">T370</f>
        <v>0</v>
      </c>
      <c r="U454" s="138">
        <f t="shared" si="88"/>
        <v>0</v>
      </c>
      <c r="V454" s="138">
        <f t="shared" si="88"/>
        <v>0</v>
      </c>
      <c r="W454" s="138">
        <f t="shared" si="88"/>
        <v>0</v>
      </c>
      <c r="X454" s="138">
        <f t="shared" si="88"/>
        <v>0</v>
      </c>
      <c r="Y454" s="138">
        <f t="shared" si="88"/>
        <v>0</v>
      </c>
      <c r="Z454" s="138">
        <f t="shared" si="88"/>
        <v>0</v>
      </c>
      <c r="AA454" s="138">
        <f t="shared" si="88"/>
        <v>0</v>
      </c>
      <c r="AB454" s="138">
        <f t="shared" si="88"/>
        <v>0</v>
      </c>
      <c r="AC454" s="138">
        <f t="shared" si="88"/>
        <v>0</v>
      </c>
      <c r="AD454" s="138">
        <f t="shared" si="88"/>
        <v>0</v>
      </c>
      <c r="AE454" s="138">
        <f t="shared" si="88"/>
        <v>0</v>
      </c>
      <c r="AF454" s="138">
        <f t="shared" si="88"/>
        <v>0</v>
      </c>
      <c r="AG454" s="138">
        <f t="shared" si="88"/>
        <v>0</v>
      </c>
      <c r="AH454" s="138">
        <f t="shared" si="88"/>
        <v>9</v>
      </c>
      <c r="AI454" s="138">
        <f t="shared" si="88"/>
        <v>0</v>
      </c>
      <c r="AJ454" s="138">
        <f t="shared" si="88"/>
        <v>0</v>
      </c>
      <c r="AK454" s="138">
        <f>AK370</f>
        <v>0</v>
      </c>
      <c r="AL454" s="138">
        <f t="shared" si="88"/>
        <v>0</v>
      </c>
      <c r="AM454" s="138">
        <f t="shared" si="88"/>
        <v>0</v>
      </c>
      <c r="AN454" s="138">
        <f t="shared" si="88"/>
        <v>0</v>
      </c>
      <c r="AO454" s="138">
        <f t="shared" si="88"/>
        <v>0</v>
      </c>
      <c r="AP454" s="138">
        <f t="shared" si="88"/>
        <v>0</v>
      </c>
      <c r="AQ454" s="138">
        <f t="shared" si="88"/>
        <v>0</v>
      </c>
      <c r="AR454" s="138">
        <f t="shared" si="88"/>
        <v>2</v>
      </c>
      <c r="AS454" s="138">
        <f t="shared" si="88"/>
        <v>3</v>
      </c>
      <c r="AT454" s="138">
        <f t="shared" si="88"/>
        <v>6</v>
      </c>
      <c r="AU454" s="138">
        <f t="shared" si="88"/>
        <v>0</v>
      </c>
      <c r="AV454" s="138">
        <f t="shared" si="88"/>
        <v>0</v>
      </c>
      <c r="AW454" s="138">
        <f t="shared" si="88"/>
        <v>0</v>
      </c>
      <c r="AX454" s="138">
        <f t="shared" si="88"/>
        <v>0</v>
      </c>
      <c r="AY454" s="138">
        <f t="shared" si="88"/>
        <v>0</v>
      </c>
      <c r="AZ454" s="138">
        <f t="shared" si="88"/>
        <v>0</v>
      </c>
      <c r="BA454" s="56"/>
    </row>
    <row r="455" spans="2:53" ht="12.75" customHeight="1">
      <c r="B455" s="136"/>
      <c r="C455" s="198" t="s">
        <v>187</v>
      </c>
      <c r="D455" s="69">
        <f t="shared" si="81"/>
        <v>7130</v>
      </c>
      <c r="E455" s="137"/>
      <c r="F455" s="138">
        <f aca="true" t="shared" si="89" ref="F455:S455">F236+F239+F245+F246+F248+F250+F254+F255+F259+F260+F261+F263+F267+F268+F269+F272+F273+F277+F280+F281+F283+F285+F286+F289+F291+F297+F300+F301+F302+F308+F311+F313+F329+F335+F339+F341+F345+F359+F360+F361+F366+F376+F387+F388+F390+F393+F405+F409+F413+F414+F416+F417+F318+F320+F324+F326+F422+F382+F428+F435</f>
        <v>2</v>
      </c>
      <c r="G455" s="138">
        <f t="shared" si="89"/>
        <v>10</v>
      </c>
      <c r="H455" s="138">
        <f t="shared" si="89"/>
        <v>16</v>
      </c>
      <c r="I455" s="138">
        <f t="shared" si="89"/>
        <v>1011</v>
      </c>
      <c r="J455" s="138">
        <f t="shared" si="89"/>
        <v>60</v>
      </c>
      <c r="K455" s="138">
        <f t="shared" si="89"/>
        <v>3</v>
      </c>
      <c r="L455" s="138">
        <f t="shared" si="89"/>
        <v>3</v>
      </c>
      <c r="M455" s="138">
        <f t="shared" si="89"/>
        <v>2</v>
      </c>
      <c r="N455" s="138">
        <f t="shared" si="89"/>
        <v>57</v>
      </c>
      <c r="O455" s="138">
        <f t="shared" si="89"/>
        <v>13</v>
      </c>
      <c r="P455" s="138">
        <f t="shared" si="89"/>
        <v>6</v>
      </c>
      <c r="Q455" s="138">
        <f t="shared" si="89"/>
        <v>35</v>
      </c>
      <c r="R455" s="138">
        <f t="shared" si="89"/>
        <v>10</v>
      </c>
      <c r="S455" s="138">
        <f t="shared" si="89"/>
        <v>8</v>
      </c>
      <c r="T455" s="138">
        <f aca="true" t="shared" si="90" ref="T455:AZ455">T236+T239+T245+T246+T248+T250+T254+T255+T259+T260+T261+T263+T267+T268+T269+T272+T273+T277+T280+T281+T283+T285+T286+T289+T291+T297+T300+T301+T302+T308+T311+T313+T329+T335+T339+T341+T345+T359+T360+T361+T366+T376+T387+T388+T390+T393+T405+T409+T413+T414+T416+T417+T318+T320+T324+T326+T422+T382+T428+T435</f>
        <v>0</v>
      </c>
      <c r="U455" s="138">
        <f t="shared" si="90"/>
        <v>25</v>
      </c>
      <c r="V455" s="138">
        <f t="shared" si="90"/>
        <v>102</v>
      </c>
      <c r="W455" s="138">
        <f t="shared" si="90"/>
        <v>230</v>
      </c>
      <c r="X455" s="138">
        <f t="shared" si="90"/>
        <v>14</v>
      </c>
      <c r="Y455" s="138">
        <f t="shared" si="90"/>
        <v>561</v>
      </c>
      <c r="Z455" s="138">
        <f t="shared" si="90"/>
        <v>67</v>
      </c>
      <c r="AA455" s="138">
        <f t="shared" si="90"/>
        <v>1042</v>
      </c>
      <c r="AB455" s="138">
        <f t="shared" si="90"/>
        <v>2</v>
      </c>
      <c r="AC455" s="138">
        <f t="shared" si="90"/>
        <v>0</v>
      </c>
      <c r="AD455" s="138">
        <f t="shared" si="90"/>
        <v>0</v>
      </c>
      <c r="AE455" s="138">
        <f t="shared" si="90"/>
        <v>0</v>
      </c>
      <c r="AF455" s="138">
        <f t="shared" si="90"/>
        <v>15</v>
      </c>
      <c r="AG455" s="138">
        <f t="shared" si="90"/>
        <v>98</v>
      </c>
      <c r="AH455" s="138">
        <f t="shared" si="90"/>
        <v>21</v>
      </c>
      <c r="AI455" s="138">
        <f t="shared" si="90"/>
        <v>587</v>
      </c>
      <c r="AJ455" s="138">
        <f t="shared" si="90"/>
        <v>384</v>
      </c>
      <c r="AK455" s="138">
        <f>AK236+AK239+AK245+AK246+AK248+AK250+AK254+AK255+AK259+AK260+AK261+AK263+AK267+AK268+AK269+AK272+AK273+AK277+AK280+AK281+AK283+AK285+AK286+AK289+AK291+AK297+AK300+AK301+AK302+AK308+AK311+AK313+AK329+AK335+AK339+AK341+AK345+AK359+AK360+AK361+AK366+AK376+AK387+AK388+AK390+AK393+AK405+AK409+AK413+AK414+AK416+AK417+AK318+AK320+AK324+AK326+AK422+AK382+AK428+AK435</f>
        <v>3</v>
      </c>
      <c r="AL455" s="138">
        <f t="shared" si="90"/>
        <v>567</v>
      </c>
      <c r="AM455" s="138">
        <f t="shared" si="90"/>
        <v>32</v>
      </c>
      <c r="AN455" s="138">
        <f t="shared" si="90"/>
        <v>1374</v>
      </c>
      <c r="AO455" s="138">
        <f t="shared" si="90"/>
        <v>154</v>
      </c>
      <c r="AP455" s="138">
        <f t="shared" si="90"/>
        <v>243</v>
      </c>
      <c r="AQ455" s="138">
        <f t="shared" si="90"/>
        <v>156</v>
      </c>
      <c r="AR455" s="138">
        <f t="shared" si="90"/>
        <v>164</v>
      </c>
      <c r="AS455" s="138">
        <f t="shared" si="90"/>
        <v>13</v>
      </c>
      <c r="AT455" s="138">
        <f t="shared" si="90"/>
        <v>2</v>
      </c>
      <c r="AU455" s="138">
        <f t="shared" si="90"/>
        <v>0</v>
      </c>
      <c r="AV455" s="138">
        <f t="shared" si="90"/>
        <v>0</v>
      </c>
      <c r="AW455" s="138">
        <f t="shared" si="90"/>
        <v>35</v>
      </c>
      <c r="AX455" s="138">
        <f t="shared" si="90"/>
        <v>0</v>
      </c>
      <c r="AY455" s="138">
        <f t="shared" si="90"/>
        <v>0</v>
      </c>
      <c r="AZ455" s="138">
        <f t="shared" si="90"/>
        <v>3</v>
      </c>
      <c r="BA455" s="56"/>
    </row>
    <row r="456" spans="2:53" ht="12.75" customHeight="1" thickBot="1">
      <c r="B456" s="136"/>
      <c r="C456" s="199" t="s">
        <v>673</v>
      </c>
      <c r="D456" s="69">
        <f t="shared" si="81"/>
        <v>6162</v>
      </c>
      <c r="E456" s="137"/>
      <c r="F456" s="139">
        <f aca="true" t="shared" si="91" ref="F456:S456">F237+F238+F240+F241+F244+F252+F253+F256+F258+F262+F266+F274+F278+F282+F294+F295+F296+F299+F303+F304+F305+F306+F307+F309+F312+F314+F317+F321+F322+F323+F325+F330+F331+F332+F334+F336+F338+F340+F342+F343+F344+F346+F347+F348+F349+F350+F353+F354+F355+F356+F363+F364+F365+F367+F371+F372+F374+F375+F377+F378+F381+F383+F386+F389+F391+F392+F395+F396+F397+F398+F399+F401+F403+F404+F406+F407+F408+F410+F411+F412+F415+F418+F419+F420+F423+F424+F425+F426+F427+F429+F430+F431+F432+F433+F434</f>
        <v>3</v>
      </c>
      <c r="G456" s="139">
        <f t="shared" si="91"/>
        <v>2</v>
      </c>
      <c r="H456" s="139">
        <f t="shared" si="91"/>
        <v>3</v>
      </c>
      <c r="I456" s="139">
        <f t="shared" si="91"/>
        <v>431</v>
      </c>
      <c r="J456" s="139">
        <f t="shared" si="91"/>
        <v>568</v>
      </c>
      <c r="K456" s="139">
        <f t="shared" si="91"/>
        <v>0</v>
      </c>
      <c r="L456" s="139">
        <f t="shared" si="91"/>
        <v>0</v>
      </c>
      <c r="M456" s="139">
        <f t="shared" si="91"/>
        <v>0</v>
      </c>
      <c r="N456" s="139">
        <f t="shared" si="91"/>
        <v>6</v>
      </c>
      <c r="O456" s="139">
        <f t="shared" si="91"/>
        <v>1</v>
      </c>
      <c r="P456" s="139">
        <f t="shared" si="91"/>
        <v>2</v>
      </c>
      <c r="Q456" s="139">
        <f t="shared" si="91"/>
        <v>9</v>
      </c>
      <c r="R456" s="139">
        <f t="shared" si="91"/>
        <v>4</v>
      </c>
      <c r="S456" s="139">
        <f t="shared" si="91"/>
        <v>2</v>
      </c>
      <c r="T456" s="139">
        <f aca="true" t="shared" si="92" ref="T456:AZ456">T237+T238+T240+T241+T244+T252+T253+T256+T258+T262+T266+T274+T278+T282+T294+T295+T296+T299+T303+T304+T305+T306+T307+T309+T312+T314+T317+T321+T322+T323+T325+T330+T331+T332+T334+T336+T338+T340+T342+T343+T344+T346+T347+T348+T349+T350+T353+T354+T355+T356+T363+T364+T365+T367+T371+T372+T374+T375+T377+T378+T381+T383+T386+T389+T391+T392+T395+T396+T397+T398+T399+T401+T403+T404+T406+T407+T408+T410+T411+T412+T415+T418+T419+T420+T423+T424+T425+T426+T427+T429+T430+T431+T432+T433+T434</f>
        <v>0</v>
      </c>
      <c r="U456" s="139">
        <f t="shared" si="92"/>
        <v>585</v>
      </c>
      <c r="V456" s="139">
        <f t="shared" si="92"/>
        <v>573</v>
      </c>
      <c r="W456" s="139">
        <f t="shared" si="92"/>
        <v>5</v>
      </c>
      <c r="X456" s="139">
        <f t="shared" si="92"/>
        <v>1</v>
      </c>
      <c r="Y456" s="139">
        <f t="shared" si="92"/>
        <v>74</v>
      </c>
      <c r="Z456" s="139">
        <f t="shared" si="92"/>
        <v>525</v>
      </c>
      <c r="AA456" s="139">
        <f t="shared" si="92"/>
        <v>107</v>
      </c>
      <c r="AB456" s="139">
        <f t="shared" si="92"/>
        <v>2</v>
      </c>
      <c r="AC456" s="139">
        <f t="shared" si="92"/>
        <v>0</v>
      </c>
      <c r="AD456" s="139">
        <f t="shared" si="92"/>
        <v>0</v>
      </c>
      <c r="AE456" s="139">
        <f t="shared" si="92"/>
        <v>0</v>
      </c>
      <c r="AF456" s="139">
        <f t="shared" si="92"/>
        <v>59</v>
      </c>
      <c r="AG456" s="139">
        <f t="shared" si="92"/>
        <v>0</v>
      </c>
      <c r="AH456" s="139">
        <f t="shared" si="92"/>
        <v>7</v>
      </c>
      <c r="AI456" s="139">
        <f t="shared" si="92"/>
        <v>31</v>
      </c>
      <c r="AJ456" s="139">
        <f t="shared" si="92"/>
        <v>10</v>
      </c>
      <c r="AK456" s="139">
        <f>AK237+AK238+AK240+AK241+AK244+AK252+AK253+AK256+AK258+AK262+AK266+AK274+AK278+AK282+AK294+AK295+AK296+AK299+AK303+AK304+AK305+AK306+AK307+AK309+AK312+AK314+AK317+AK321+AK322+AK323+AK325+AK330+AK331+AK332+AK334+AK336+AK338+AK340+AK342+AK343+AK344+AK346+AK347+AK348+AK349+AK350+AK353+AK354+AK355+AK356+AK363+AK364+AK365+AK367+AK371+AK372+AK374+AK375+AK377+AK378+AK381+AK383+AK386+AK389+AK391+AK392+AK395+AK396+AK397+AK398+AK399+AK401+AK403+AK404+AK406+AK407+AK408+AK410+AK411+AK412+AK415+AK418+AK419+AK420+AK423+AK424+AK425+AK426+AK427+AK429+AK430+AK431+AK432+AK433+AK434</f>
        <v>2</v>
      </c>
      <c r="AL456" s="139">
        <f t="shared" si="92"/>
        <v>2</v>
      </c>
      <c r="AM456" s="139">
        <f t="shared" si="92"/>
        <v>845</v>
      </c>
      <c r="AN456" s="139">
        <f t="shared" si="92"/>
        <v>336</v>
      </c>
      <c r="AO456" s="139">
        <f t="shared" si="92"/>
        <v>824</v>
      </c>
      <c r="AP456" s="139">
        <f t="shared" si="92"/>
        <v>789</v>
      </c>
      <c r="AQ456" s="139">
        <f t="shared" si="92"/>
        <v>334</v>
      </c>
      <c r="AR456" s="139">
        <f t="shared" si="92"/>
        <v>14</v>
      </c>
      <c r="AS456" s="139">
        <f t="shared" si="92"/>
        <v>4</v>
      </c>
      <c r="AT456" s="139">
        <f t="shared" si="92"/>
        <v>2</v>
      </c>
      <c r="AU456" s="139">
        <f t="shared" si="92"/>
        <v>0</v>
      </c>
      <c r="AV456" s="139">
        <f t="shared" si="92"/>
        <v>0</v>
      </c>
      <c r="AW456" s="139">
        <f t="shared" si="92"/>
        <v>0</v>
      </c>
      <c r="AX456" s="139">
        <f t="shared" si="92"/>
        <v>0</v>
      </c>
      <c r="AY456" s="139">
        <f t="shared" si="92"/>
        <v>0</v>
      </c>
      <c r="AZ456" s="139">
        <f t="shared" si="92"/>
        <v>0</v>
      </c>
      <c r="BA456" s="56"/>
    </row>
    <row r="457" spans="2:53" s="144" customFormat="1" ht="18" customHeight="1" thickBot="1">
      <c r="B457" s="140"/>
      <c r="C457" s="141" t="s">
        <v>674</v>
      </c>
      <c r="D457" s="125">
        <f t="shared" si="81"/>
        <v>16510</v>
      </c>
      <c r="E457" s="142"/>
      <c r="F457" s="143">
        <f aca="true" t="shared" si="93" ref="F457:S457">SUM(F236:F451)</f>
        <v>12</v>
      </c>
      <c r="G457" s="143">
        <f t="shared" si="93"/>
        <v>22</v>
      </c>
      <c r="H457" s="143">
        <f t="shared" si="93"/>
        <v>96</v>
      </c>
      <c r="I457" s="143">
        <f t="shared" si="93"/>
        <v>1492</v>
      </c>
      <c r="J457" s="143">
        <f t="shared" si="93"/>
        <v>635</v>
      </c>
      <c r="K457" s="143">
        <f t="shared" si="93"/>
        <v>3</v>
      </c>
      <c r="L457" s="143">
        <f t="shared" si="93"/>
        <v>15</v>
      </c>
      <c r="M457" s="143">
        <f t="shared" si="93"/>
        <v>12</v>
      </c>
      <c r="N457" s="143">
        <f t="shared" si="93"/>
        <v>197</v>
      </c>
      <c r="O457" s="143">
        <f t="shared" si="93"/>
        <v>156</v>
      </c>
      <c r="P457" s="143">
        <f t="shared" si="93"/>
        <v>17</v>
      </c>
      <c r="Q457" s="143">
        <f t="shared" si="93"/>
        <v>212</v>
      </c>
      <c r="R457" s="143">
        <f t="shared" si="93"/>
        <v>62</v>
      </c>
      <c r="S457" s="143">
        <f t="shared" si="93"/>
        <v>21</v>
      </c>
      <c r="T457" s="143">
        <f aca="true" t="shared" si="94" ref="T457:AZ457">SUM(T236:T451)</f>
        <v>0</v>
      </c>
      <c r="U457" s="143">
        <f t="shared" si="94"/>
        <v>615</v>
      </c>
      <c r="V457" s="143">
        <f t="shared" si="94"/>
        <v>677</v>
      </c>
      <c r="W457" s="143">
        <f t="shared" si="94"/>
        <v>512</v>
      </c>
      <c r="X457" s="143">
        <f t="shared" si="94"/>
        <v>21</v>
      </c>
      <c r="Y457" s="143">
        <f t="shared" si="94"/>
        <v>655</v>
      </c>
      <c r="Z457" s="143">
        <f t="shared" si="94"/>
        <v>594</v>
      </c>
      <c r="AA457" s="143">
        <f t="shared" si="94"/>
        <v>1164</v>
      </c>
      <c r="AB457" s="143">
        <f t="shared" si="94"/>
        <v>5</v>
      </c>
      <c r="AC457" s="143">
        <f t="shared" si="94"/>
        <v>0</v>
      </c>
      <c r="AD457" s="143">
        <f t="shared" si="94"/>
        <v>0</v>
      </c>
      <c r="AE457" s="143">
        <f t="shared" si="94"/>
        <v>0</v>
      </c>
      <c r="AF457" s="143">
        <f t="shared" si="94"/>
        <v>272</v>
      </c>
      <c r="AG457" s="143">
        <f t="shared" si="94"/>
        <v>384</v>
      </c>
      <c r="AH457" s="143">
        <f t="shared" si="94"/>
        <v>120</v>
      </c>
      <c r="AI457" s="143">
        <f t="shared" si="94"/>
        <v>643</v>
      </c>
      <c r="AJ457" s="143">
        <f t="shared" si="94"/>
        <v>872</v>
      </c>
      <c r="AK457" s="143">
        <f>SUM(AK236:AK451)</f>
        <v>128</v>
      </c>
      <c r="AL457" s="143">
        <f t="shared" si="94"/>
        <v>733</v>
      </c>
      <c r="AM457" s="143">
        <f t="shared" si="94"/>
        <v>890</v>
      </c>
      <c r="AN457" s="143">
        <f t="shared" si="94"/>
        <v>1785</v>
      </c>
      <c r="AO457" s="143">
        <f t="shared" si="94"/>
        <v>984</v>
      </c>
      <c r="AP457" s="143">
        <f t="shared" si="94"/>
        <v>1197</v>
      </c>
      <c r="AQ457" s="143">
        <f t="shared" si="94"/>
        <v>579</v>
      </c>
      <c r="AR457" s="143">
        <f t="shared" si="94"/>
        <v>467</v>
      </c>
      <c r="AS457" s="143">
        <f t="shared" si="94"/>
        <v>176</v>
      </c>
      <c r="AT457" s="143">
        <f t="shared" si="94"/>
        <v>45</v>
      </c>
      <c r="AU457" s="143">
        <f t="shared" si="94"/>
        <v>0</v>
      </c>
      <c r="AV457" s="143">
        <f t="shared" si="94"/>
        <v>0</v>
      </c>
      <c r="AW457" s="143">
        <f t="shared" si="94"/>
        <v>35</v>
      </c>
      <c r="AX457" s="143">
        <f t="shared" si="94"/>
        <v>0</v>
      </c>
      <c r="AY457" s="143">
        <f t="shared" si="94"/>
        <v>0</v>
      </c>
      <c r="AZ457" s="143">
        <f t="shared" si="94"/>
        <v>5</v>
      </c>
      <c r="BA457" s="56"/>
    </row>
    <row r="458" spans="2:53" ht="12.75" customHeight="1" thickBot="1">
      <c r="B458" s="33"/>
      <c r="C458" s="11"/>
      <c r="D458" s="49"/>
      <c r="E458" s="10"/>
      <c r="F458" s="126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56"/>
    </row>
    <row r="459" spans="2:53" ht="18" customHeight="1" thickBot="1">
      <c r="B459" s="127"/>
      <c r="C459" s="108" t="s">
        <v>10</v>
      </c>
      <c r="D459" s="109"/>
      <c r="E459" s="10"/>
      <c r="F459" s="126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56"/>
    </row>
    <row r="460" spans="2:53" ht="12.75" customHeight="1" thickBot="1">
      <c r="B460" s="145" t="s">
        <v>10</v>
      </c>
      <c r="C460" s="146" t="s">
        <v>675</v>
      </c>
      <c r="D460" s="147"/>
      <c r="E460" s="10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56"/>
    </row>
    <row r="461" spans="2:53" ht="12.75" customHeight="1">
      <c r="B461" s="62" t="s">
        <v>676</v>
      </c>
      <c r="C461" s="97" t="s">
        <v>677</v>
      </c>
      <c r="D461" s="64">
        <f aca="true" t="shared" si="95" ref="D461:D484">SUM(F461:AZ461)</f>
        <v>3</v>
      </c>
      <c r="E461" s="65">
        <f aca="true" t="shared" si="96" ref="E461:E483">COUNT(F461:AZ461)</f>
        <v>1</v>
      </c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  <c r="AX461" s="91"/>
      <c r="AY461" s="91"/>
      <c r="AZ461" s="91">
        <v>3</v>
      </c>
      <c r="BA461" s="56"/>
    </row>
    <row r="462" spans="2:53" ht="12.75" customHeight="1">
      <c r="B462" s="67" t="s">
        <v>678</v>
      </c>
      <c r="C462" s="116" t="s">
        <v>679</v>
      </c>
      <c r="D462" s="69">
        <f t="shared" si="95"/>
        <v>0</v>
      </c>
      <c r="E462" s="70">
        <f t="shared" si="96"/>
        <v>0</v>
      </c>
      <c r="F462" s="74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  <c r="AV462" s="74"/>
      <c r="AW462" s="74"/>
      <c r="AX462" s="74"/>
      <c r="AY462" s="74"/>
      <c r="AZ462" s="74"/>
      <c r="BA462" s="56"/>
    </row>
    <row r="463" spans="2:53" ht="12.75" customHeight="1">
      <c r="B463" s="67" t="s">
        <v>680</v>
      </c>
      <c r="C463" s="116" t="s">
        <v>681</v>
      </c>
      <c r="D463" s="69">
        <f t="shared" si="95"/>
        <v>1</v>
      </c>
      <c r="E463" s="70">
        <f t="shared" si="96"/>
        <v>1</v>
      </c>
      <c r="F463" s="74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>
        <v>1</v>
      </c>
      <c r="AS463" s="74"/>
      <c r="AT463" s="74"/>
      <c r="AU463" s="74"/>
      <c r="AV463" s="74"/>
      <c r="AW463" s="74"/>
      <c r="AX463" s="74"/>
      <c r="AY463" s="74"/>
      <c r="AZ463" s="74"/>
      <c r="BA463" s="56"/>
    </row>
    <row r="464" spans="2:53" ht="12.75" customHeight="1">
      <c r="B464" s="67" t="s">
        <v>682</v>
      </c>
      <c r="C464" s="116" t="s">
        <v>683</v>
      </c>
      <c r="D464" s="69">
        <f t="shared" si="95"/>
        <v>7</v>
      </c>
      <c r="E464" s="70">
        <f t="shared" si="96"/>
        <v>2</v>
      </c>
      <c r="F464" s="74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>
        <v>3</v>
      </c>
      <c r="AQ464" s="74"/>
      <c r="AR464" s="74"/>
      <c r="AS464" s="74"/>
      <c r="AT464" s="74"/>
      <c r="AU464" s="74"/>
      <c r="AV464" s="74"/>
      <c r="AW464" s="74"/>
      <c r="AX464" s="74"/>
      <c r="AY464" s="74"/>
      <c r="AZ464" s="74">
        <v>4</v>
      </c>
      <c r="BA464" s="56"/>
    </row>
    <row r="465" spans="2:53" ht="12.75" customHeight="1">
      <c r="B465" s="67" t="s">
        <v>684</v>
      </c>
      <c r="C465" s="116" t="s">
        <v>685</v>
      </c>
      <c r="D465" s="69">
        <f t="shared" si="95"/>
        <v>7</v>
      </c>
      <c r="E465" s="70">
        <f t="shared" si="96"/>
        <v>3</v>
      </c>
      <c r="F465" s="74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>
        <v>3</v>
      </c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>
        <v>2</v>
      </c>
      <c r="AK465" s="74"/>
      <c r="AL465" s="74"/>
      <c r="AM465" s="74"/>
      <c r="AN465" s="74"/>
      <c r="AO465" s="74"/>
      <c r="AP465" s="74">
        <v>2</v>
      </c>
      <c r="AQ465" s="74"/>
      <c r="AR465" s="74"/>
      <c r="AS465" s="74"/>
      <c r="AT465" s="74"/>
      <c r="AU465" s="74"/>
      <c r="AV465" s="74"/>
      <c r="AW465" s="74"/>
      <c r="AX465" s="74"/>
      <c r="AY465" s="74"/>
      <c r="AZ465" s="74"/>
      <c r="BA465" s="56"/>
    </row>
    <row r="466" spans="2:53" ht="12.75" customHeight="1">
      <c r="B466" s="67" t="s">
        <v>686</v>
      </c>
      <c r="C466" s="116" t="s">
        <v>687</v>
      </c>
      <c r="D466" s="69">
        <f t="shared" si="95"/>
        <v>0</v>
      </c>
      <c r="E466" s="70">
        <f t="shared" si="96"/>
        <v>0</v>
      </c>
      <c r="F466" s="74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  <c r="AV466" s="74"/>
      <c r="AW466" s="74"/>
      <c r="AX466" s="74"/>
      <c r="AY466" s="74"/>
      <c r="AZ466" s="74"/>
      <c r="BA466" s="56"/>
    </row>
    <row r="467" spans="2:53" ht="12.75" customHeight="1">
      <c r="B467" s="67" t="s">
        <v>688</v>
      </c>
      <c r="C467" s="116" t="s">
        <v>689</v>
      </c>
      <c r="D467" s="69">
        <f t="shared" si="95"/>
        <v>14</v>
      </c>
      <c r="E467" s="70">
        <f t="shared" si="96"/>
        <v>2</v>
      </c>
      <c r="F467" s="74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>
        <v>1</v>
      </c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  <c r="AV467" s="74"/>
      <c r="AW467" s="74">
        <v>13</v>
      </c>
      <c r="AX467" s="74"/>
      <c r="AY467" s="74"/>
      <c r="AZ467" s="74"/>
      <c r="BA467" s="56"/>
    </row>
    <row r="468" spans="2:53" ht="12.75" customHeight="1">
      <c r="B468" s="67" t="s">
        <v>690</v>
      </c>
      <c r="C468" s="116" t="s">
        <v>691</v>
      </c>
      <c r="D468" s="69">
        <f t="shared" si="95"/>
        <v>2</v>
      </c>
      <c r="E468" s="70">
        <f t="shared" si="96"/>
        <v>1</v>
      </c>
      <c r="F468" s="74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  <c r="AV468" s="74"/>
      <c r="AW468" s="74"/>
      <c r="AX468" s="74"/>
      <c r="AY468" s="74"/>
      <c r="AZ468" s="74">
        <v>2</v>
      </c>
      <c r="BA468" s="56"/>
    </row>
    <row r="469" spans="2:53" ht="12.75" customHeight="1">
      <c r="B469" s="67" t="s">
        <v>692</v>
      </c>
      <c r="C469" s="116" t="s">
        <v>693</v>
      </c>
      <c r="D469" s="69">
        <f t="shared" si="95"/>
        <v>23</v>
      </c>
      <c r="E469" s="70">
        <f t="shared" si="96"/>
        <v>8</v>
      </c>
      <c r="F469" s="74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>
        <v>1</v>
      </c>
      <c r="S469" s="74"/>
      <c r="T469" s="74"/>
      <c r="U469" s="74"/>
      <c r="V469" s="74"/>
      <c r="W469" s="74">
        <v>6</v>
      </c>
      <c r="X469" s="74"/>
      <c r="Y469" s="74"/>
      <c r="Z469" s="74"/>
      <c r="AA469" s="74"/>
      <c r="AB469" s="74"/>
      <c r="AC469" s="74"/>
      <c r="AD469" s="74"/>
      <c r="AE469" s="74"/>
      <c r="AF469" s="74"/>
      <c r="AG469" s="74">
        <v>5</v>
      </c>
      <c r="AH469" s="74"/>
      <c r="AI469" s="74">
        <v>4</v>
      </c>
      <c r="AJ469" s="74"/>
      <c r="AK469" s="74"/>
      <c r="AL469" s="74">
        <v>1</v>
      </c>
      <c r="AM469" s="74"/>
      <c r="AN469" s="74"/>
      <c r="AO469" s="74"/>
      <c r="AP469" s="74">
        <v>2</v>
      </c>
      <c r="AQ469" s="74"/>
      <c r="AR469" s="74">
        <v>2</v>
      </c>
      <c r="AS469" s="74"/>
      <c r="AT469" s="74"/>
      <c r="AU469" s="74"/>
      <c r="AV469" s="74"/>
      <c r="AW469" s="74"/>
      <c r="AX469" s="74"/>
      <c r="AY469" s="74"/>
      <c r="AZ469" s="74">
        <v>2</v>
      </c>
      <c r="BA469" s="56"/>
    </row>
    <row r="470" spans="2:53" ht="12.75" customHeight="1">
      <c r="B470" s="67" t="s">
        <v>694</v>
      </c>
      <c r="C470" s="116" t="s">
        <v>695</v>
      </c>
      <c r="D470" s="69">
        <f t="shared" si="95"/>
        <v>26</v>
      </c>
      <c r="E470" s="70">
        <f t="shared" si="96"/>
        <v>4</v>
      </c>
      <c r="F470" s="74"/>
      <c r="G470" s="74"/>
      <c r="H470" s="74"/>
      <c r="I470" s="74"/>
      <c r="J470" s="74"/>
      <c r="K470" s="74"/>
      <c r="L470" s="74"/>
      <c r="M470" s="74">
        <v>4</v>
      </c>
      <c r="N470" s="74"/>
      <c r="O470" s="74"/>
      <c r="P470" s="74"/>
      <c r="Q470" s="74"/>
      <c r="R470" s="74">
        <v>3</v>
      </c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>
        <v>3</v>
      </c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  <c r="AV470" s="74"/>
      <c r="AW470" s="74"/>
      <c r="AX470" s="74"/>
      <c r="AY470" s="74"/>
      <c r="AZ470" s="74">
        <v>16</v>
      </c>
      <c r="BA470" s="56"/>
    </row>
    <row r="471" spans="2:53" ht="12.75" customHeight="1">
      <c r="B471" s="67" t="s">
        <v>696</v>
      </c>
      <c r="C471" s="116" t="s">
        <v>697</v>
      </c>
      <c r="D471" s="69">
        <f t="shared" si="95"/>
        <v>27</v>
      </c>
      <c r="E471" s="70">
        <f t="shared" si="96"/>
        <v>5</v>
      </c>
      <c r="F471" s="74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>
        <v>2</v>
      </c>
      <c r="X471" s="74"/>
      <c r="Y471" s="74"/>
      <c r="Z471" s="74"/>
      <c r="AA471" s="74"/>
      <c r="AB471" s="74"/>
      <c r="AC471" s="74"/>
      <c r="AD471" s="74">
        <v>2</v>
      </c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>
        <v>1</v>
      </c>
      <c r="AQ471" s="74">
        <v>20</v>
      </c>
      <c r="AR471" s="74">
        <v>2</v>
      </c>
      <c r="AS471" s="74"/>
      <c r="AT471" s="74"/>
      <c r="AU471" s="74"/>
      <c r="AV471" s="74"/>
      <c r="AW471" s="74"/>
      <c r="AX471" s="74"/>
      <c r="AY471" s="74"/>
      <c r="AZ471" s="74"/>
      <c r="BA471" s="56"/>
    </row>
    <row r="472" spans="2:53" ht="12.75" customHeight="1">
      <c r="B472" s="67" t="s">
        <v>698</v>
      </c>
      <c r="C472" s="116" t="s">
        <v>699</v>
      </c>
      <c r="D472" s="69">
        <f t="shared" si="95"/>
        <v>4</v>
      </c>
      <c r="E472" s="70">
        <f t="shared" si="96"/>
        <v>3</v>
      </c>
      <c r="F472" s="74"/>
      <c r="G472" s="74"/>
      <c r="H472" s="74">
        <v>1</v>
      </c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>
        <v>1</v>
      </c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>
        <v>2</v>
      </c>
      <c r="AT472" s="74"/>
      <c r="AU472" s="74"/>
      <c r="AV472" s="74"/>
      <c r="AW472" s="74"/>
      <c r="AX472" s="74"/>
      <c r="AY472" s="74"/>
      <c r="AZ472" s="74"/>
      <c r="BA472" s="56"/>
    </row>
    <row r="473" spans="2:53" ht="12.75" customHeight="1">
      <c r="B473" s="67" t="s">
        <v>700</v>
      </c>
      <c r="C473" s="116" t="s">
        <v>701</v>
      </c>
      <c r="D473" s="69">
        <f t="shared" si="95"/>
        <v>7</v>
      </c>
      <c r="E473" s="70">
        <f t="shared" si="96"/>
        <v>3</v>
      </c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>
        <v>3</v>
      </c>
      <c r="AQ473" s="74"/>
      <c r="AR473" s="74">
        <v>2</v>
      </c>
      <c r="AS473" s="74"/>
      <c r="AT473" s="74"/>
      <c r="AU473" s="74"/>
      <c r="AV473" s="74"/>
      <c r="AW473" s="74"/>
      <c r="AX473" s="74"/>
      <c r="AY473" s="74"/>
      <c r="AZ473" s="74">
        <v>2</v>
      </c>
      <c r="BA473" s="56"/>
    </row>
    <row r="474" spans="2:53" ht="12.75" customHeight="1">
      <c r="B474" s="67" t="s">
        <v>702</v>
      </c>
      <c r="C474" s="116" t="s">
        <v>703</v>
      </c>
      <c r="D474" s="69">
        <f t="shared" si="95"/>
        <v>11</v>
      </c>
      <c r="E474" s="70">
        <f t="shared" si="96"/>
        <v>1</v>
      </c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>
        <v>11</v>
      </c>
      <c r="AR474" s="74"/>
      <c r="AS474" s="74"/>
      <c r="AT474" s="74"/>
      <c r="AU474" s="74"/>
      <c r="AV474" s="74"/>
      <c r="AW474" s="74"/>
      <c r="AX474" s="74"/>
      <c r="AY474" s="74"/>
      <c r="AZ474" s="74"/>
      <c r="BA474" s="56"/>
    </row>
    <row r="475" spans="2:53" ht="12.75" customHeight="1">
      <c r="B475" s="67" t="s">
        <v>704</v>
      </c>
      <c r="C475" s="116" t="s">
        <v>705</v>
      </c>
      <c r="D475" s="69">
        <f t="shared" si="95"/>
        <v>7</v>
      </c>
      <c r="E475" s="70">
        <f t="shared" si="96"/>
        <v>1</v>
      </c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  <c r="AV475" s="74"/>
      <c r="AW475" s="74"/>
      <c r="AX475" s="74"/>
      <c r="AY475" s="74"/>
      <c r="AZ475" s="74">
        <v>7</v>
      </c>
      <c r="BA475" s="56"/>
    </row>
    <row r="476" spans="2:53" ht="12.75" customHeight="1">
      <c r="B476" s="67" t="s">
        <v>706</v>
      </c>
      <c r="C476" s="68" t="s">
        <v>707</v>
      </c>
      <c r="D476" s="69">
        <f t="shared" si="95"/>
        <v>1</v>
      </c>
      <c r="E476" s="70">
        <f t="shared" si="96"/>
        <v>1</v>
      </c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>
        <v>1</v>
      </c>
      <c r="AP476" s="74"/>
      <c r="AQ476" s="74"/>
      <c r="AR476" s="74"/>
      <c r="AS476" s="74"/>
      <c r="AT476" s="74"/>
      <c r="AU476" s="74"/>
      <c r="AV476" s="74"/>
      <c r="AW476" s="74"/>
      <c r="AX476" s="74"/>
      <c r="AY476" s="74"/>
      <c r="AZ476" s="74"/>
      <c r="BA476" s="56"/>
    </row>
    <row r="477" spans="2:53" ht="12.75" customHeight="1">
      <c r="B477" s="75" t="s">
        <v>708</v>
      </c>
      <c r="C477" s="76" t="s">
        <v>1154</v>
      </c>
      <c r="D477" s="69">
        <f t="shared" si="95"/>
        <v>0</v>
      </c>
      <c r="E477" s="70">
        <f t="shared" si="96"/>
        <v>0</v>
      </c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  <c r="AV477" s="74"/>
      <c r="AW477" s="74"/>
      <c r="AX477" s="74"/>
      <c r="AY477" s="74"/>
      <c r="AZ477" s="74"/>
      <c r="BA477" s="56"/>
    </row>
    <row r="478" spans="2:53" ht="12.75" customHeight="1" hidden="1">
      <c r="B478" s="75" t="s">
        <v>709</v>
      </c>
      <c r="C478" s="76"/>
      <c r="D478" s="69">
        <f t="shared" si="95"/>
        <v>0</v>
      </c>
      <c r="E478" s="70">
        <f t="shared" si="96"/>
        <v>0</v>
      </c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  <c r="AV478" s="74"/>
      <c r="AW478" s="74"/>
      <c r="AX478" s="74"/>
      <c r="AY478" s="74"/>
      <c r="AZ478" s="74"/>
      <c r="BA478" s="56"/>
    </row>
    <row r="479" spans="2:53" ht="12.75" customHeight="1" hidden="1">
      <c r="B479" s="75" t="s">
        <v>710</v>
      </c>
      <c r="C479" s="76"/>
      <c r="D479" s="69">
        <f t="shared" si="95"/>
        <v>0</v>
      </c>
      <c r="E479" s="70">
        <f t="shared" si="96"/>
        <v>0</v>
      </c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  <c r="AV479" s="74"/>
      <c r="AW479" s="74"/>
      <c r="AX479" s="74"/>
      <c r="AY479" s="74"/>
      <c r="AZ479" s="74"/>
      <c r="BA479" s="56"/>
    </row>
    <row r="480" spans="2:53" ht="12.75" customHeight="1" hidden="1">
      <c r="B480" s="75" t="s">
        <v>1151</v>
      </c>
      <c r="C480" s="76"/>
      <c r="D480" s="69">
        <f t="shared" si="95"/>
        <v>0</v>
      </c>
      <c r="E480" s="70">
        <f t="shared" si="96"/>
        <v>0</v>
      </c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  <c r="AV480" s="74"/>
      <c r="AW480" s="74"/>
      <c r="AX480" s="74"/>
      <c r="AY480" s="74"/>
      <c r="AZ480" s="74"/>
      <c r="BA480" s="56"/>
    </row>
    <row r="481" spans="2:53" ht="12.75" customHeight="1" hidden="1">
      <c r="B481" s="75" t="s">
        <v>1152</v>
      </c>
      <c r="C481" s="76"/>
      <c r="D481" s="69">
        <f t="shared" si="95"/>
        <v>0</v>
      </c>
      <c r="E481" s="70">
        <f t="shared" si="96"/>
        <v>0</v>
      </c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  <c r="AV481" s="74"/>
      <c r="AW481" s="74"/>
      <c r="AX481" s="74"/>
      <c r="AY481" s="74"/>
      <c r="AZ481" s="74"/>
      <c r="BA481" s="56"/>
    </row>
    <row r="482" spans="2:53" ht="12.75" customHeight="1" hidden="1">
      <c r="B482" s="75" t="s">
        <v>1153</v>
      </c>
      <c r="C482" s="76"/>
      <c r="D482" s="69">
        <f t="shared" si="95"/>
        <v>0</v>
      </c>
      <c r="E482" s="70">
        <f t="shared" si="96"/>
        <v>0</v>
      </c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  <c r="AV482" s="74"/>
      <c r="AW482" s="74"/>
      <c r="AX482" s="74"/>
      <c r="AY482" s="74"/>
      <c r="AZ482" s="74"/>
      <c r="BA482" s="56"/>
    </row>
    <row r="483" spans="2:53" ht="12.75" customHeight="1" thickBot="1">
      <c r="B483" s="67" t="s">
        <v>711</v>
      </c>
      <c r="C483" s="68" t="s">
        <v>712</v>
      </c>
      <c r="D483" s="69">
        <f t="shared" si="95"/>
        <v>0</v>
      </c>
      <c r="E483" s="81">
        <f t="shared" si="96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  <c r="AU483" s="83"/>
      <c r="AV483" s="83"/>
      <c r="AW483" s="83"/>
      <c r="AX483" s="83"/>
      <c r="AY483" s="83"/>
      <c r="AZ483" s="83"/>
      <c r="BA483" s="56"/>
    </row>
    <row r="484" spans="2:53" ht="12.75" customHeight="1" thickBot="1">
      <c r="B484" s="148"/>
      <c r="C484" s="200" t="s">
        <v>713</v>
      </c>
      <c r="D484" s="85">
        <f t="shared" si="95"/>
        <v>140</v>
      </c>
      <c r="E484" s="10"/>
      <c r="F484" s="87">
        <f aca="true" t="shared" si="97" ref="F484:S484">SUM(F461:F483)</f>
        <v>0</v>
      </c>
      <c r="G484" s="87">
        <f t="shared" si="97"/>
        <v>0</v>
      </c>
      <c r="H484" s="87">
        <f t="shared" si="97"/>
        <v>1</v>
      </c>
      <c r="I484" s="87">
        <f t="shared" si="97"/>
        <v>0</v>
      </c>
      <c r="J484" s="87">
        <f t="shared" si="97"/>
        <v>0</v>
      </c>
      <c r="K484" s="87">
        <f t="shared" si="97"/>
        <v>0</v>
      </c>
      <c r="L484" s="87">
        <f t="shared" si="97"/>
        <v>0</v>
      </c>
      <c r="M484" s="87">
        <f t="shared" si="97"/>
        <v>4</v>
      </c>
      <c r="N484" s="87">
        <f t="shared" si="97"/>
        <v>0</v>
      </c>
      <c r="O484" s="87">
        <f t="shared" si="97"/>
        <v>0</v>
      </c>
      <c r="P484" s="87">
        <f t="shared" si="97"/>
        <v>0</v>
      </c>
      <c r="Q484" s="87">
        <f t="shared" si="97"/>
        <v>0</v>
      </c>
      <c r="R484" s="87">
        <f t="shared" si="97"/>
        <v>8</v>
      </c>
      <c r="S484" s="87">
        <f t="shared" si="97"/>
        <v>0</v>
      </c>
      <c r="T484" s="87">
        <f aca="true" t="shared" si="98" ref="T484:AZ484">SUM(T461:T483)</f>
        <v>0</v>
      </c>
      <c r="U484" s="87">
        <f t="shared" si="98"/>
        <v>0</v>
      </c>
      <c r="V484" s="87">
        <f t="shared" si="98"/>
        <v>0</v>
      </c>
      <c r="W484" s="87">
        <f t="shared" si="98"/>
        <v>8</v>
      </c>
      <c r="X484" s="87">
        <f t="shared" si="98"/>
        <v>0</v>
      </c>
      <c r="Y484" s="87">
        <f t="shared" si="98"/>
        <v>1</v>
      </c>
      <c r="Z484" s="87">
        <f t="shared" si="98"/>
        <v>0</v>
      </c>
      <c r="AA484" s="87">
        <f t="shared" si="98"/>
        <v>0</v>
      </c>
      <c r="AB484" s="87">
        <f t="shared" si="98"/>
        <v>0</v>
      </c>
      <c r="AC484" s="87">
        <f t="shared" si="98"/>
        <v>0</v>
      </c>
      <c r="AD484" s="87">
        <f t="shared" si="98"/>
        <v>2</v>
      </c>
      <c r="AE484" s="87">
        <f t="shared" si="98"/>
        <v>0</v>
      </c>
      <c r="AF484" s="87">
        <f t="shared" si="98"/>
        <v>0</v>
      </c>
      <c r="AG484" s="87">
        <f t="shared" si="98"/>
        <v>5</v>
      </c>
      <c r="AH484" s="87">
        <f t="shared" si="98"/>
        <v>3</v>
      </c>
      <c r="AI484" s="87">
        <f t="shared" si="98"/>
        <v>4</v>
      </c>
      <c r="AJ484" s="87">
        <f t="shared" si="98"/>
        <v>2</v>
      </c>
      <c r="AK484" s="87">
        <f>SUM(AK461:AK483)</f>
        <v>0</v>
      </c>
      <c r="AL484" s="87">
        <f t="shared" si="98"/>
        <v>1</v>
      </c>
      <c r="AM484" s="87">
        <f t="shared" si="98"/>
        <v>0</v>
      </c>
      <c r="AN484" s="87">
        <f t="shared" si="98"/>
        <v>0</v>
      </c>
      <c r="AO484" s="87">
        <f t="shared" si="98"/>
        <v>1</v>
      </c>
      <c r="AP484" s="87">
        <f t="shared" si="98"/>
        <v>11</v>
      </c>
      <c r="AQ484" s="87">
        <f t="shared" si="98"/>
        <v>31</v>
      </c>
      <c r="AR484" s="87">
        <f t="shared" si="98"/>
        <v>7</v>
      </c>
      <c r="AS484" s="87">
        <f t="shared" si="98"/>
        <v>2</v>
      </c>
      <c r="AT484" s="87">
        <f t="shared" si="98"/>
        <v>0</v>
      </c>
      <c r="AU484" s="87">
        <f t="shared" si="98"/>
        <v>0</v>
      </c>
      <c r="AV484" s="87">
        <f t="shared" si="98"/>
        <v>0</v>
      </c>
      <c r="AW484" s="87">
        <f t="shared" si="98"/>
        <v>13</v>
      </c>
      <c r="AX484" s="87">
        <f t="shared" si="98"/>
        <v>0</v>
      </c>
      <c r="AY484" s="87">
        <f t="shared" si="98"/>
        <v>0</v>
      </c>
      <c r="AZ484" s="87">
        <f t="shared" si="98"/>
        <v>36</v>
      </c>
      <c r="BA484" s="56"/>
    </row>
    <row r="485" spans="2:53" ht="12.75" customHeight="1" thickBot="1">
      <c r="B485" s="149" t="s">
        <v>10</v>
      </c>
      <c r="C485" s="146" t="s">
        <v>714</v>
      </c>
      <c r="D485" s="150"/>
      <c r="E485" s="10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  <c r="AC485" s="96"/>
      <c r="AD485" s="96"/>
      <c r="AE485" s="96"/>
      <c r="AF485" s="96"/>
      <c r="AG485" s="96"/>
      <c r="AH485" s="96"/>
      <c r="AI485" s="96"/>
      <c r="AJ485" s="96"/>
      <c r="AK485" s="96"/>
      <c r="AL485" s="96"/>
      <c r="AM485" s="96"/>
      <c r="AN485" s="96"/>
      <c r="AO485" s="96"/>
      <c r="AP485" s="96"/>
      <c r="AQ485" s="96"/>
      <c r="AR485" s="96"/>
      <c r="AS485" s="96"/>
      <c r="AT485" s="96"/>
      <c r="AU485" s="96"/>
      <c r="AV485" s="96"/>
      <c r="AW485" s="96"/>
      <c r="AX485" s="96"/>
      <c r="AY485" s="96"/>
      <c r="AZ485" s="96"/>
      <c r="BA485" s="56"/>
    </row>
    <row r="486" spans="2:53" ht="12.75" customHeight="1">
      <c r="B486" s="62" t="s">
        <v>715</v>
      </c>
      <c r="C486" s="97" t="s">
        <v>716</v>
      </c>
      <c r="D486" s="64">
        <f aca="true" t="shared" si="99" ref="D486:D517">SUM(F486:AZ486)</f>
        <v>27</v>
      </c>
      <c r="E486" s="65">
        <f aca="true" t="shared" si="100" ref="E486:E517">COUNT(F486:AZ486)</f>
        <v>4</v>
      </c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>
        <v>10</v>
      </c>
      <c r="Z486" s="91"/>
      <c r="AA486" s="91"/>
      <c r="AB486" s="91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>
        <v>2</v>
      </c>
      <c r="AO486" s="91"/>
      <c r="AP486" s="91"/>
      <c r="AQ486" s="91"/>
      <c r="AR486" s="91">
        <v>2</v>
      </c>
      <c r="AS486" s="91"/>
      <c r="AT486" s="91"/>
      <c r="AU486" s="91"/>
      <c r="AV486" s="91"/>
      <c r="AW486" s="91">
        <v>13</v>
      </c>
      <c r="AX486" s="91"/>
      <c r="AY486" s="91"/>
      <c r="AZ486" s="91"/>
      <c r="BA486" s="56"/>
    </row>
    <row r="487" spans="2:53" ht="12.75" customHeight="1">
      <c r="B487" s="67" t="s">
        <v>717</v>
      </c>
      <c r="C487" s="116" t="s">
        <v>718</v>
      </c>
      <c r="D487" s="69">
        <f t="shared" si="99"/>
        <v>8</v>
      </c>
      <c r="E487" s="70">
        <f t="shared" si="100"/>
        <v>3</v>
      </c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>
        <v>5</v>
      </c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>
        <v>2</v>
      </c>
      <c r="AO487" s="74"/>
      <c r="AP487" s="74"/>
      <c r="AQ487" s="74"/>
      <c r="AR487" s="74"/>
      <c r="AS487" s="74"/>
      <c r="AT487" s="74"/>
      <c r="AU487" s="74"/>
      <c r="AV487" s="74"/>
      <c r="AW487" s="74">
        <v>1</v>
      </c>
      <c r="AX487" s="74"/>
      <c r="AY487" s="74"/>
      <c r="AZ487" s="74"/>
      <c r="BA487" s="56"/>
    </row>
    <row r="488" spans="2:53" ht="12.75" customHeight="1">
      <c r="B488" s="67" t="s">
        <v>719</v>
      </c>
      <c r="C488" s="116" t="s">
        <v>720</v>
      </c>
      <c r="D488" s="69">
        <f t="shared" si="99"/>
        <v>1</v>
      </c>
      <c r="E488" s="70">
        <f t="shared" si="100"/>
        <v>1</v>
      </c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  <c r="AV488" s="74"/>
      <c r="AW488" s="74"/>
      <c r="AX488" s="74"/>
      <c r="AY488" s="74"/>
      <c r="AZ488" s="74">
        <v>1</v>
      </c>
      <c r="BA488" s="56"/>
    </row>
    <row r="489" spans="2:53" ht="12.75" customHeight="1">
      <c r="B489" s="67" t="s">
        <v>721</v>
      </c>
      <c r="C489" s="116" t="s">
        <v>722</v>
      </c>
      <c r="D489" s="69">
        <f t="shared" si="99"/>
        <v>16</v>
      </c>
      <c r="E489" s="70">
        <f t="shared" si="100"/>
        <v>2</v>
      </c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>
        <v>2</v>
      </c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  <c r="AV489" s="74"/>
      <c r="AW489" s="74"/>
      <c r="AX489" s="74"/>
      <c r="AY489" s="74"/>
      <c r="AZ489" s="74">
        <v>14</v>
      </c>
      <c r="BA489" s="56"/>
    </row>
    <row r="490" spans="2:53" ht="12.75" customHeight="1">
      <c r="B490" s="67" t="s">
        <v>723</v>
      </c>
      <c r="C490" s="116" t="s">
        <v>1155</v>
      </c>
      <c r="D490" s="69">
        <f t="shared" si="99"/>
        <v>2</v>
      </c>
      <c r="E490" s="70">
        <f t="shared" si="100"/>
        <v>1</v>
      </c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  <c r="AV490" s="74"/>
      <c r="AW490" s="74"/>
      <c r="AX490" s="74"/>
      <c r="AY490" s="74"/>
      <c r="AZ490" s="74">
        <v>2</v>
      </c>
      <c r="BA490" s="56"/>
    </row>
    <row r="491" spans="2:53" ht="12.75" customHeight="1">
      <c r="B491" s="67" t="s">
        <v>724</v>
      </c>
      <c r="C491" s="116" t="s">
        <v>725</v>
      </c>
      <c r="D491" s="69">
        <f t="shared" si="99"/>
        <v>6</v>
      </c>
      <c r="E491" s="70">
        <f t="shared" si="100"/>
        <v>1</v>
      </c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  <c r="AV491" s="74"/>
      <c r="AW491" s="74"/>
      <c r="AX491" s="74"/>
      <c r="AY491" s="74"/>
      <c r="AZ491" s="74">
        <v>6</v>
      </c>
      <c r="BA491" s="56"/>
    </row>
    <row r="492" spans="2:53" ht="12.75" customHeight="1">
      <c r="B492" s="67" t="s">
        <v>726</v>
      </c>
      <c r="C492" s="116" t="s">
        <v>727</v>
      </c>
      <c r="D492" s="69">
        <f t="shared" si="99"/>
        <v>2</v>
      </c>
      <c r="E492" s="70">
        <f t="shared" si="100"/>
        <v>1</v>
      </c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>
        <v>2</v>
      </c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  <c r="AV492" s="74"/>
      <c r="AW492" s="74"/>
      <c r="AX492" s="74"/>
      <c r="AY492" s="74"/>
      <c r="AZ492" s="74"/>
      <c r="BA492" s="56"/>
    </row>
    <row r="493" spans="2:53" ht="12.75" customHeight="1">
      <c r="B493" s="67" t="s">
        <v>728</v>
      </c>
      <c r="C493" s="116" t="s">
        <v>729</v>
      </c>
      <c r="D493" s="69">
        <f t="shared" si="99"/>
        <v>1</v>
      </c>
      <c r="E493" s="70">
        <f t="shared" si="100"/>
        <v>1</v>
      </c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>
        <v>1</v>
      </c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  <c r="AV493" s="74"/>
      <c r="AW493" s="74"/>
      <c r="AX493" s="74"/>
      <c r="AY493" s="74"/>
      <c r="AZ493" s="74"/>
      <c r="BA493" s="56"/>
    </row>
    <row r="494" spans="2:53" ht="12.75" customHeight="1">
      <c r="B494" s="67" t="s">
        <v>730</v>
      </c>
      <c r="C494" s="116" t="s">
        <v>731</v>
      </c>
      <c r="D494" s="69">
        <f t="shared" si="99"/>
        <v>1</v>
      </c>
      <c r="E494" s="70">
        <f t="shared" si="100"/>
        <v>1</v>
      </c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>
        <v>1</v>
      </c>
      <c r="AS494" s="74"/>
      <c r="AT494" s="74"/>
      <c r="AU494" s="74"/>
      <c r="AV494" s="74"/>
      <c r="AW494" s="74"/>
      <c r="AX494" s="74"/>
      <c r="AY494" s="74"/>
      <c r="AZ494" s="74"/>
      <c r="BA494" s="56"/>
    </row>
    <row r="495" spans="2:53" ht="12.75" customHeight="1">
      <c r="B495" s="67" t="s">
        <v>732</v>
      </c>
      <c r="C495" s="116" t="s">
        <v>733</v>
      </c>
      <c r="D495" s="69">
        <f t="shared" si="99"/>
        <v>17</v>
      </c>
      <c r="E495" s="70">
        <f t="shared" si="100"/>
        <v>5</v>
      </c>
      <c r="F495" s="74"/>
      <c r="G495" s="74"/>
      <c r="H495" s="74"/>
      <c r="I495" s="74"/>
      <c r="J495" s="74">
        <v>1</v>
      </c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>
        <v>1</v>
      </c>
      <c r="Z495" s="74"/>
      <c r="AA495" s="74">
        <v>1</v>
      </c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>
        <v>1</v>
      </c>
      <c r="AT495" s="74"/>
      <c r="AU495" s="74"/>
      <c r="AV495" s="74"/>
      <c r="AW495" s="74">
        <v>13</v>
      </c>
      <c r="AX495" s="74"/>
      <c r="AY495" s="74"/>
      <c r="AZ495" s="74"/>
      <c r="BA495" s="56"/>
    </row>
    <row r="496" spans="2:53" ht="12.75" customHeight="1">
      <c r="B496" s="67" t="s">
        <v>734</v>
      </c>
      <c r="C496" s="116" t="s">
        <v>735</v>
      </c>
      <c r="D496" s="69">
        <f t="shared" si="99"/>
        <v>1</v>
      </c>
      <c r="E496" s="70">
        <f t="shared" si="100"/>
        <v>1</v>
      </c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  <c r="AV496" s="74"/>
      <c r="AW496" s="74"/>
      <c r="AX496" s="74"/>
      <c r="AY496" s="74"/>
      <c r="AZ496" s="74">
        <v>1</v>
      </c>
      <c r="BA496" s="56"/>
    </row>
    <row r="497" spans="2:53" ht="12.75" customHeight="1">
      <c r="B497" s="67" t="s">
        <v>736</v>
      </c>
      <c r="C497" s="210" t="s">
        <v>1172</v>
      </c>
      <c r="D497" s="69">
        <f t="shared" si="99"/>
        <v>0</v>
      </c>
      <c r="E497" s="70">
        <f t="shared" si="100"/>
        <v>0</v>
      </c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  <c r="AV497" s="74"/>
      <c r="AW497" s="74"/>
      <c r="AX497" s="74"/>
      <c r="AY497" s="74"/>
      <c r="AZ497" s="74"/>
      <c r="BA497" s="56"/>
    </row>
    <row r="498" spans="2:53" ht="12.75" customHeight="1">
      <c r="B498" s="67" t="s">
        <v>737</v>
      </c>
      <c r="C498" s="116" t="s">
        <v>738</v>
      </c>
      <c r="D498" s="69">
        <f t="shared" si="99"/>
        <v>18</v>
      </c>
      <c r="E498" s="70">
        <f t="shared" si="100"/>
        <v>3</v>
      </c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>
        <v>2</v>
      </c>
      <c r="AM498" s="74"/>
      <c r="AN498" s="74"/>
      <c r="AO498" s="74"/>
      <c r="AP498" s="74"/>
      <c r="AQ498" s="74"/>
      <c r="AR498" s="74"/>
      <c r="AS498" s="74"/>
      <c r="AT498" s="74"/>
      <c r="AU498" s="74"/>
      <c r="AV498" s="74"/>
      <c r="AW498" s="74">
        <v>2</v>
      </c>
      <c r="AX498" s="74"/>
      <c r="AY498" s="74"/>
      <c r="AZ498" s="74">
        <v>14</v>
      </c>
      <c r="BA498" s="56"/>
    </row>
    <row r="499" spans="2:53" ht="12.75" customHeight="1">
      <c r="B499" s="67" t="s">
        <v>739</v>
      </c>
      <c r="C499" s="116" t="s">
        <v>740</v>
      </c>
      <c r="D499" s="69">
        <f t="shared" si="99"/>
        <v>0</v>
      </c>
      <c r="E499" s="70">
        <f t="shared" si="100"/>
        <v>0</v>
      </c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  <c r="AV499" s="74"/>
      <c r="AW499" s="74"/>
      <c r="AX499" s="74"/>
      <c r="AY499" s="74"/>
      <c r="AZ499" s="74"/>
      <c r="BA499" s="56"/>
    </row>
    <row r="500" spans="2:53" ht="12.75" customHeight="1">
      <c r="B500" s="67" t="s">
        <v>741</v>
      </c>
      <c r="C500" s="116" t="s">
        <v>742</v>
      </c>
      <c r="D500" s="69">
        <f t="shared" si="99"/>
        <v>29</v>
      </c>
      <c r="E500" s="70">
        <f t="shared" si="100"/>
        <v>6</v>
      </c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>
        <v>1</v>
      </c>
      <c r="S500" s="74"/>
      <c r="T500" s="74"/>
      <c r="U500" s="74"/>
      <c r="V500" s="74"/>
      <c r="W500" s="74"/>
      <c r="X500" s="74"/>
      <c r="Y500" s="74">
        <v>5</v>
      </c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>
        <v>2</v>
      </c>
      <c r="AO500" s="74"/>
      <c r="AP500" s="74">
        <v>1</v>
      </c>
      <c r="AQ500" s="74"/>
      <c r="AR500" s="74">
        <v>8</v>
      </c>
      <c r="AS500" s="74"/>
      <c r="AT500" s="74"/>
      <c r="AU500" s="74"/>
      <c r="AV500" s="74"/>
      <c r="AW500" s="74">
        <v>12</v>
      </c>
      <c r="AX500" s="74"/>
      <c r="AY500" s="74"/>
      <c r="AZ500" s="74"/>
      <c r="BA500" s="56"/>
    </row>
    <row r="501" spans="2:53" ht="12.75" customHeight="1">
      <c r="B501" s="67" t="s">
        <v>743</v>
      </c>
      <c r="C501" s="116" t="s">
        <v>744</v>
      </c>
      <c r="D501" s="69">
        <f t="shared" si="99"/>
        <v>17</v>
      </c>
      <c r="E501" s="70">
        <f t="shared" si="100"/>
        <v>3</v>
      </c>
      <c r="F501" s="74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>
        <v>2</v>
      </c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>
        <v>2</v>
      </c>
      <c r="AS501" s="74"/>
      <c r="AT501" s="74"/>
      <c r="AU501" s="74"/>
      <c r="AV501" s="74"/>
      <c r="AW501" s="74">
        <v>13</v>
      </c>
      <c r="AX501" s="74"/>
      <c r="AY501" s="74"/>
      <c r="AZ501" s="74"/>
      <c r="BA501" s="56"/>
    </row>
    <row r="502" spans="2:53" ht="12.75" customHeight="1">
      <c r="B502" s="67" t="s">
        <v>745</v>
      </c>
      <c r="C502" s="116" t="s">
        <v>746</v>
      </c>
      <c r="D502" s="69">
        <f t="shared" si="99"/>
        <v>1</v>
      </c>
      <c r="E502" s="70">
        <f t="shared" si="100"/>
        <v>1</v>
      </c>
      <c r="F502" s="74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  <c r="AV502" s="74"/>
      <c r="AW502" s="74"/>
      <c r="AX502" s="74"/>
      <c r="AY502" s="74"/>
      <c r="AZ502" s="74">
        <v>1</v>
      </c>
      <c r="BA502" s="56"/>
    </row>
    <row r="503" spans="2:53" ht="12.75" customHeight="1">
      <c r="B503" s="67" t="s">
        <v>747</v>
      </c>
      <c r="C503" s="116" t="s">
        <v>748</v>
      </c>
      <c r="D503" s="69">
        <f t="shared" si="99"/>
        <v>2</v>
      </c>
      <c r="E503" s="70">
        <f t="shared" si="100"/>
        <v>1</v>
      </c>
      <c r="F503" s="74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  <c r="AV503" s="74"/>
      <c r="AW503" s="74"/>
      <c r="AX503" s="74"/>
      <c r="AY503" s="74"/>
      <c r="AZ503" s="74">
        <v>2</v>
      </c>
      <c r="BA503" s="56"/>
    </row>
    <row r="504" spans="2:53" ht="12.75" customHeight="1">
      <c r="B504" s="67" t="s">
        <v>749</v>
      </c>
      <c r="C504" s="116" t="s">
        <v>750</v>
      </c>
      <c r="D504" s="69">
        <f t="shared" si="99"/>
        <v>2</v>
      </c>
      <c r="E504" s="70">
        <f t="shared" si="100"/>
        <v>1</v>
      </c>
      <c r="F504" s="74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>
        <v>2</v>
      </c>
      <c r="BA504" s="56"/>
    </row>
    <row r="505" spans="2:53" ht="12.75" customHeight="1">
      <c r="B505" s="67" t="s">
        <v>751</v>
      </c>
      <c r="C505" s="116" t="s">
        <v>752</v>
      </c>
      <c r="D505" s="69">
        <f t="shared" si="99"/>
        <v>7</v>
      </c>
      <c r="E505" s="70">
        <f t="shared" si="100"/>
        <v>2</v>
      </c>
      <c r="F505" s="74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>
        <v>2</v>
      </c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>
        <v>5</v>
      </c>
      <c r="BA505" s="56"/>
    </row>
    <row r="506" spans="2:53" ht="12.75" customHeight="1">
      <c r="B506" s="67" t="s">
        <v>753</v>
      </c>
      <c r="C506" s="116" t="s">
        <v>754</v>
      </c>
      <c r="D506" s="69">
        <f t="shared" si="99"/>
        <v>0</v>
      </c>
      <c r="E506" s="70">
        <f t="shared" si="100"/>
        <v>0</v>
      </c>
      <c r="F506" s="74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56"/>
    </row>
    <row r="507" spans="2:53" ht="12.75" customHeight="1">
      <c r="B507" s="67" t="s">
        <v>755</v>
      </c>
      <c r="C507" s="116" t="s">
        <v>756</v>
      </c>
      <c r="D507" s="69">
        <f t="shared" si="99"/>
        <v>1</v>
      </c>
      <c r="E507" s="70">
        <f t="shared" si="100"/>
        <v>1</v>
      </c>
      <c r="F507" s="74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>
        <v>1</v>
      </c>
      <c r="BA507" s="56"/>
    </row>
    <row r="508" spans="2:53" ht="12.75" customHeight="1">
      <c r="B508" s="67" t="s">
        <v>757</v>
      </c>
      <c r="C508" s="116" t="s">
        <v>758</v>
      </c>
      <c r="D508" s="69">
        <f t="shared" si="99"/>
        <v>0</v>
      </c>
      <c r="E508" s="70">
        <f t="shared" si="100"/>
        <v>0</v>
      </c>
      <c r="F508" s="74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56"/>
    </row>
    <row r="509" spans="2:53" ht="12.75" customHeight="1">
      <c r="B509" s="67" t="s">
        <v>759</v>
      </c>
      <c r="C509" s="116" t="s">
        <v>760</v>
      </c>
      <c r="D509" s="69">
        <f t="shared" si="99"/>
        <v>5</v>
      </c>
      <c r="E509" s="70">
        <f t="shared" si="100"/>
        <v>1</v>
      </c>
      <c r="F509" s="74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>
        <v>5</v>
      </c>
      <c r="BA509" s="56"/>
    </row>
    <row r="510" spans="2:53" ht="12.75" customHeight="1">
      <c r="B510" s="67" t="s">
        <v>761</v>
      </c>
      <c r="C510" s="116" t="s">
        <v>762</v>
      </c>
      <c r="D510" s="69">
        <f t="shared" si="99"/>
        <v>24</v>
      </c>
      <c r="E510" s="70">
        <f t="shared" si="100"/>
        <v>3</v>
      </c>
      <c r="F510" s="74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>
        <v>13</v>
      </c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>
        <v>8</v>
      </c>
      <c r="AS510" s="74"/>
      <c r="AT510" s="74"/>
      <c r="AU510" s="74"/>
      <c r="AV510" s="74"/>
      <c r="AW510" s="74">
        <v>3</v>
      </c>
      <c r="AX510" s="74"/>
      <c r="AY510" s="74"/>
      <c r="AZ510" s="74"/>
      <c r="BA510" s="56"/>
    </row>
    <row r="511" spans="2:53" ht="12.75" customHeight="1">
      <c r="B511" s="67" t="s">
        <v>763</v>
      </c>
      <c r="C511" s="116" t="s">
        <v>764</v>
      </c>
      <c r="D511" s="69">
        <f t="shared" si="99"/>
        <v>3</v>
      </c>
      <c r="E511" s="70">
        <f t="shared" si="100"/>
        <v>2</v>
      </c>
      <c r="F511" s="74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>
        <v>1</v>
      </c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>
        <v>2</v>
      </c>
      <c r="AX511" s="74"/>
      <c r="AY511" s="74"/>
      <c r="AZ511" s="74"/>
      <c r="BA511" s="56"/>
    </row>
    <row r="512" spans="2:53" ht="12.75" customHeight="1">
      <c r="B512" s="67" t="s">
        <v>765</v>
      </c>
      <c r="C512" s="116" t="s">
        <v>766</v>
      </c>
      <c r="D512" s="69">
        <f t="shared" si="99"/>
        <v>2</v>
      </c>
      <c r="E512" s="70">
        <f t="shared" si="100"/>
        <v>1</v>
      </c>
      <c r="F512" s="74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>
        <v>2</v>
      </c>
      <c r="BA512" s="56"/>
    </row>
    <row r="513" spans="2:53" ht="12.75" customHeight="1">
      <c r="B513" s="67" t="s">
        <v>767</v>
      </c>
      <c r="C513" s="68" t="s">
        <v>768</v>
      </c>
      <c r="D513" s="69">
        <f t="shared" si="99"/>
        <v>0</v>
      </c>
      <c r="E513" s="70">
        <f t="shared" si="100"/>
        <v>0</v>
      </c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56"/>
    </row>
    <row r="514" spans="2:53" ht="12.75" customHeight="1">
      <c r="B514" s="67" t="s">
        <v>769</v>
      </c>
      <c r="C514" s="116" t="s">
        <v>770</v>
      </c>
      <c r="D514" s="69">
        <f t="shared" si="99"/>
        <v>33</v>
      </c>
      <c r="E514" s="70">
        <f t="shared" si="100"/>
        <v>4</v>
      </c>
      <c r="F514" s="74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>
        <v>4</v>
      </c>
      <c r="Z514" s="74"/>
      <c r="AA514" s="74"/>
      <c r="AB514" s="74"/>
      <c r="AC514" s="74"/>
      <c r="AD514" s="74"/>
      <c r="AE514" s="74"/>
      <c r="AF514" s="74"/>
      <c r="AG514" s="74"/>
      <c r="AH514" s="74"/>
      <c r="AI514" s="74">
        <v>2</v>
      </c>
      <c r="AJ514" s="74"/>
      <c r="AK514" s="74"/>
      <c r="AL514" s="74"/>
      <c r="AM514" s="74"/>
      <c r="AN514" s="74">
        <v>1</v>
      </c>
      <c r="AO514" s="74"/>
      <c r="AP514" s="74"/>
      <c r="AQ514" s="74"/>
      <c r="AR514" s="74"/>
      <c r="AS514" s="74"/>
      <c r="AT514" s="74"/>
      <c r="AU514" s="74"/>
      <c r="AV514" s="74"/>
      <c r="AW514" s="74">
        <v>26</v>
      </c>
      <c r="AX514" s="74"/>
      <c r="AY514" s="74"/>
      <c r="AZ514" s="74"/>
      <c r="BA514" s="56"/>
    </row>
    <row r="515" spans="2:53" ht="12.75" customHeight="1">
      <c r="B515" s="67" t="s">
        <v>771</v>
      </c>
      <c r="C515" s="116" t="s">
        <v>772</v>
      </c>
      <c r="D515" s="69">
        <f t="shared" si="99"/>
        <v>22</v>
      </c>
      <c r="E515" s="70">
        <f t="shared" si="100"/>
        <v>7</v>
      </c>
      <c r="F515" s="74"/>
      <c r="G515" s="74"/>
      <c r="H515" s="74"/>
      <c r="I515" s="74">
        <v>2</v>
      </c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>
        <v>3</v>
      </c>
      <c r="W515" s="74"/>
      <c r="X515" s="74"/>
      <c r="Y515" s="74">
        <v>5</v>
      </c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>
        <v>1</v>
      </c>
      <c r="AQ515" s="74"/>
      <c r="AR515" s="74">
        <v>3</v>
      </c>
      <c r="AS515" s="74"/>
      <c r="AT515" s="74"/>
      <c r="AU515" s="74"/>
      <c r="AV515" s="74"/>
      <c r="AW515" s="74">
        <v>5</v>
      </c>
      <c r="AX515" s="74"/>
      <c r="AY515" s="74"/>
      <c r="AZ515" s="74">
        <v>3</v>
      </c>
      <c r="BA515" s="56"/>
    </row>
    <row r="516" spans="2:53" ht="12.75" customHeight="1">
      <c r="B516" s="67" t="s">
        <v>773</v>
      </c>
      <c r="C516" s="116" t="s">
        <v>774</v>
      </c>
      <c r="D516" s="69">
        <f t="shared" si="99"/>
        <v>34</v>
      </c>
      <c r="E516" s="70">
        <f t="shared" si="100"/>
        <v>7</v>
      </c>
      <c r="F516" s="74"/>
      <c r="G516" s="74"/>
      <c r="H516" s="74"/>
      <c r="I516" s="74">
        <v>2</v>
      </c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>
        <v>1</v>
      </c>
      <c r="W516" s="74"/>
      <c r="X516" s="74"/>
      <c r="Y516" s="74">
        <v>17</v>
      </c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>
        <v>2</v>
      </c>
      <c r="AO516" s="74"/>
      <c r="AP516" s="74"/>
      <c r="AQ516" s="74">
        <v>3</v>
      </c>
      <c r="AR516" s="74">
        <v>1</v>
      </c>
      <c r="AS516" s="74"/>
      <c r="AT516" s="74"/>
      <c r="AU516" s="74"/>
      <c r="AV516" s="74"/>
      <c r="AW516" s="74">
        <v>8</v>
      </c>
      <c r="AX516" s="74"/>
      <c r="AY516" s="74"/>
      <c r="AZ516" s="74"/>
      <c r="BA516" s="56"/>
    </row>
    <row r="517" spans="2:53" ht="12.75" customHeight="1">
      <c r="B517" s="67" t="s">
        <v>775</v>
      </c>
      <c r="C517" s="116" t="s">
        <v>776</v>
      </c>
      <c r="D517" s="69">
        <f t="shared" si="99"/>
        <v>0</v>
      </c>
      <c r="E517" s="70">
        <f t="shared" si="100"/>
        <v>0</v>
      </c>
      <c r="F517" s="74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56"/>
    </row>
    <row r="518" spans="2:53" ht="12.75" customHeight="1">
      <c r="B518" s="67" t="s">
        <v>777</v>
      </c>
      <c r="C518" s="116" t="s">
        <v>778</v>
      </c>
      <c r="D518" s="69">
        <f aca="true" t="shared" si="101" ref="D518:D537">SUM(F518:AZ518)</f>
        <v>8</v>
      </c>
      <c r="E518" s="70">
        <f aca="true" t="shared" si="102" ref="E518:E536">COUNT(F518:AZ518)</f>
        <v>2</v>
      </c>
      <c r="F518" s="74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>
        <v>2</v>
      </c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>
        <v>6</v>
      </c>
      <c r="BA518" s="56"/>
    </row>
    <row r="519" spans="2:53" ht="12.75" customHeight="1">
      <c r="B519" s="67" t="s">
        <v>779</v>
      </c>
      <c r="C519" s="116" t="s">
        <v>780</v>
      </c>
      <c r="D519" s="69">
        <f t="shared" si="101"/>
        <v>43</v>
      </c>
      <c r="E519" s="70">
        <f t="shared" si="102"/>
        <v>7</v>
      </c>
      <c r="F519" s="74"/>
      <c r="G519" s="74"/>
      <c r="H519" s="74"/>
      <c r="I519" s="74">
        <v>1</v>
      </c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>
        <v>11</v>
      </c>
      <c r="W519" s="74"/>
      <c r="X519" s="74"/>
      <c r="Y519" s="74">
        <v>2</v>
      </c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>
        <v>2</v>
      </c>
      <c r="AN519" s="74"/>
      <c r="AO519" s="74">
        <v>2</v>
      </c>
      <c r="AP519" s="74"/>
      <c r="AQ519" s="74">
        <v>6</v>
      </c>
      <c r="AR519" s="74"/>
      <c r="AS519" s="74"/>
      <c r="AT519" s="74"/>
      <c r="AU519" s="74"/>
      <c r="AV519" s="74"/>
      <c r="AW519" s="74">
        <v>19</v>
      </c>
      <c r="AX519" s="74"/>
      <c r="AY519" s="74"/>
      <c r="AZ519" s="74"/>
      <c r="BA519" s="56"/>
    </row>
    <row r="520" spans="2:53" ht="12.75" customHeight="1">
      <c r="B520" s="67" t="s">
        <v>781</v>
      </c>
      <c r="C520" s="116" t="s">
        <v>782</v>
      </c>
      <c r="D520" s="69">
        <f t="shared" si="101"/>
        <v>15</v>
      </c>
      <c r="E520" s="70">
        <f t="shared" si="102"/>
        <v>1</v>
      </c>
      <c r="F520" s="74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>
        <v>15</v>
      </c>
      <c r="AX520" s="74"/>
      <c r="AY520" s="74"/>
      <c r="AZ520" s="74"/>
      <c r="BA520" s="56"/>
    </row>
    <row r="521" spans="2:53" ht="12.75" customHeight="1">
      <c r="B521" s="67" t="s">
        <v>783</v>
      </c>
      <c r="C521" s="116" t="s">
        <v>784</v>
      </c>
      <c r="D521" s="69">
        <f t="shared" si="101"/>
        <v>2</v>
      </c>
      <c r="E521" s="70">
        <f t="shared" si="102"/>
        <v>2</v>
      </c>
      <c r="F521" s="74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>
        <v>1</v>
      </c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>
        <v>1</v>
      </c>
      <c r="AR521" s="74"/>
      <c r="AS521" s="74"/>
      <c r="AT521" s="74"/>
      <c r="AU521" s="74"/>
      <c r="AV521" s="74"/>
      <c r="AW521" s="74"/>
      <c r="AX521" s="74"/>
      <c r="AY521" s="74"/>
      <c r="AZ521" s="74"/>
      <c r="BA521" s="56"/>
    </row>
    <row r="522" spans="2:53" ht="12.75" customHeight="1">
      <c r="B522" s="67" t="s">
        <v>785</v>
      </c>
      <c r="C522" s="116" t="s">
        <v>786</v>
      </c>
      <c r="D522" s="69">
        <f t="shared" si="101"/>
        <v>2</v>
      </c>
      <c r="E522" s="70">
        <f t="shared" si="102"/>
        <v>1</v>
      </c>
      <c r="F522" s="74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>
        <v>2</v>
      </c>
      <c r="BA522" s="56"/>
    </row>
    <row r="523" spans="2:53" ht="12.75" customHeight="1">
      <c r="B523" s="67" t="s">
        <v>787</v>
      </c>
      <c r="C523" s="116" t="s">
        <v>788</v>
      </c>
      <c r="D523" s="69">
        <f t="shared" si="101"/>
        <v>2</v>
      </c>
      <c r="E523" s="70">
        <f t="shared" si="102"/>
        <v>1</v>
      </c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>
        <v>2</v>
      </c>
      <c r="AX523" s="74"/>
      <c r="AY523" s="74"/>
      <c r="AZ523" s="74"/>
      <c r="BA523" s="56"/>
    </row>
    <row r="524" spans="2:53" ht="12.75" customHeight="1">
      <c r="B524" s="67" t="s">
        <v>789</v>
      </c>
      <c r="C524" s="116" t="s">
        <v>790</v>
      </c>
      <c r="D524" s="69">
        <f t="shared" si="101"/>
        <v>10</v>
      </c>
      <c r="E524" s="70">
        <f t="shared" si="102"/>
        <v>1</v>
      </c>
      <c r="F524" s="74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>
        <v>10</v>
      </c>
      <c r="BA524" s="56"/>
    </row>
    <row r="525" spans="2:53" ht="12.75" customHeight="1">
      <c r="B525" s="67" t="s">
        <v>791</v>
      </c>
      <c r="C525" s="116" t="s">
        <v>792</v>
      </c>
      <c r="D525" s="69">
        <f t="shared" si="101"/>
        <v>123</v>
      </c>
      <c r="E525" s="70">
        <f t="shared" si="102"/>
        <v>4</v>
      </c>
      <c r="F525" s="74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>
        <v>2</v>
      </c>
      <c r="W525" s="74"/>
      <c r="X525" s="74"/>
      <c r="Y525" s="74">
        <v>3</v>
      </c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>
        <v>2</v>
      </c>
      <c r="AR525" s="74"/>
      <c r="AS525" s="74"/>
      <c r="AT525" s="74"/>
      <c r="AU525" s="74"/>
      <c r="AV525" s="74"/>
      <c r="AW525" s="74">
        <v>116</v>
      </c>
      <c r="AX525" s="74"/>
      <c r="AY525" s="74"/>
      <c r="AZ525" s="74"/>
      <c r="BA525" s="56"/>
    </row>
    <row r="526" spans="2:53" ht="12.75" customHeight="1">
      <c r="B526" s="67" t="s">
        <v>793</v>
      </c>
      <c r="C526" s="116" t="s">
        <v>794</v>
      </c>
      <c r="D526" s="69">
        <f t="shared" si="101"/>
        <v>1</v>
      </c>
      <c r="E526" s="70">
        <f t="shared" si="102"/>
        <v>1</v>
      </c>
      <c r="F526" s="74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  <c r="AV526" s="74"/>
      <c r="AW526" s="74">
        <v>1</v>
      </c>
      <c r="AX526" s="74"/>
      <c r="AY526" s="74"/>
      <c r="AZ526" s="74"/>
      <c r="BA526" s="56"/>
    </row>
    <row r="527" spans="2:53" ht="12.75" customHeight="1">
      <c r="B527" s="67" t="s">
        <v>795</v>
      </c>
      <c r="C527" s="151" t="s">
        <v>796</v>
      </c>
      <c r="D527" s="69">
        <f t="shared" si="101"/>
        <v>28</v>
      </c>
      <c r="E527" s="70">
        <f t="shared" si="102"/>
        <v>1</v>
      </c>
      <c r="F527" s="74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  <c r="AV527" s="74"/>
      <c r="AW527" s="74">
        <v>28</v>
      </c>
      <c r="AX527" s="74"/>
      <c r="AY527" s="74"/>
      <c r="AZ527" s="74"/>
      <c r="BA527" s="56"/>
    </row>
    <row r="528" spans="2:53" ht="12.75" customHeight="1">
      <c r="B528" s="67" t="s">
        <v>797</v>
      </c>
      <c r="C528" s="116" t="s">
        <v>798</v>
      </c>
      <c r="D528" s="69">
        <f t="shared" si="101"/>
        <v>4</v>
      </c>
      <c r="E528" s="70">
        <f t="shared" si="102"/>
        <v>1</v>
      </c>
      <c r="F528" s="74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  <c r="AV528" s="74"/>
      <c r="AW528" s="74"/>
      <c r="AX528" s="74"/>
      <c r="AY528" s="74"/>
      <c r="AZ528" s="74">
        <v>4</v>
      </c>
      <c r="BA528" s="56"/>
    </row>
    <row r="529" spans="2:53" ht="12.75" customHeight="1">
      <c r="B529" s="67" t="s">
        <v>799</v>
      </c>
      <c r="C529" s="116" t="s">
        <v>800</v>
      </c>
      <c r="D529" s="69">
        <f t="shared" si="101"/>
        <v>0</v>
      </c>
      <c r="E529" s="70">
        <f t="shared" si="102"/>
        <v>0</v>
      </c>
      <c r="F529" s="74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  <c r="AV529" s="74"/>
      <c r="AW529" s="74"/>
      <c r="AX529" s="74"/>
      <c r="AY529" s="74"/>
      <c r="AZ529" s="74"/>
      <c r="BA529" s="56"/>
    </row>
    <row r="530" spans="2:53" ht="12.75" customHeight="1">
      <c r="B530" s="67" t="s">
        <v>801</v>
      </c>
      <c r="C530" s="116" t="s">
        <v>802</v>
      </c>
      <c r="D530" s="69">
        <f t="shared" si="101"/>
        <v>0</v>
      </c>
      <c r="E530" s="70">
        <f t="shared" si="102"/>
        <v>0</v>
      </c>
      <c r="F530" s="74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  <c r="AV530" s="74"/>
      <c r="AW530" s="74"/>
      <c r="AX530" s="74"/>
      <c r="AY530" s="74"/>
      <c r="AZ530" s="74"/>
      <c r="BA530" s="56"/>
    </row>
    <row r="531" spans="2:53" ht="12.75" customHeight="1" hidden="1">
      <c r="B531" s="75" t="s">
        <v>803</v>
      </c>
      <c r="C531" s="118"/>
      <c r="D531" s="69">
        <f t="shared" si="101"/>
        <v>0</v>
      </c>
      <c r="E531" s="70">
        <f t="shared" si="102"/>
        <v>0</v>
      </c>
      <c r="F531" s="74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  <c r="AV531" s="74"/>
      <c r="AW531" s="74"/>
      <c r="AX531" s="74"/>
      <c r="AY531" s="74"/>
      <c r="AZ531" s="74"/>
      <c r="BA531" s="56"/>
    </row>
    <row r="532" spans="2:53" ht="12.75" customHeight="1" hidden="1">
      <c r="B532" s="75" t="s">
        <v>804</v>
      </c>
      <c r="C532" s="118"/>
      <c r="D532" s="69">
        <f t="shared" si="101"/>
        <v>0</v>
      </c>
      <c r="E532" s="70">
        <f t="shared" si="102"/>
        <v>0</v>
      </c>
      <c r="F532" s="74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  <c r="AV532" s="74"/>
      <c r="AW532" s="74"/>
      <c r="AX532" s="74"/>
      <c r="AY532" s="74"/>
      <c r="AZ532" s="74"/>
      <c r="BA532" s="56"/>
    </row>
    <row r="533" spans="2:53" ht="12.75" customHeight="1" hidden="1">
      <c r="B533" s="75" t="s">
        <v>805</v>
      </c>
      <c r="C533" s="118"/>
      <c r="D533" s="69">
        <f t="shared" si="101"/>
        <v>0</v>
      </c>
      <c r="E533" s="70">
        <f t="shared" si="102"/>
        <v>0</v>
      </c>
      <c r="F533" s="74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  <c r="AV533" s="74"/>
      <c r="AW533" s="74"/>
      <c r="AX533" s="74"/>
      <c r="AY533" s="74"/>
      <c r="AZ533" s="74"/>
      <c r="BA533" s="56"/>
    </row>
    <row r="534" spans="2:53" ht="12.75" customHeight="1" hidden="1">
      <c r="B534" s="75" t="s">
        <v>1192</v>
      </c>
      <c r="C534" s="118"/>
      <c r="D534" s="69">
        <f t="shared" si="101"/>
        <v>0</v>
      </c>
      <c r="E534" s="70">
        <f t="shared" si="102"/>
        <v>0</v>
      </c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56"/>
    </row>
    <row r="535" spans="2:53" ht="12.75" customHeight="1" hidden="1">
      <c r="B535" s="75" t="s">
        <v>1193</v>
      </c>
      <c r="C535" s="118"/>
      <c r="D535" s="69">
        <f t="shared" si="101"/>
        <v>0</v>
      </c>
      <c r="E535" s="70">
        <f t="shared" si="102"/>
        <v>0</v>
      </c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56"/>
    </row>
    <row r="536" spans="2:53" ht="12.75" customHeight="1" thickBot="1">
      <c r="B536" s="67" t="s">
        <v>806</v>
      </c>
      <c r="C536" s="68" t="s">
        <v>712</v>
      </c>
      <c r="D536" s="69">
        <f t="shared" si="101"/>
        <v>1</v>
      </c>
      <c r="E536" s="81">
        <f t="shared" si="102"/>
        <v>1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/>
      <c r="AS536" s="83"/>
      <c r="AT536" s="83"/>
      <c r="AU536" s="83"/>
      <c r="AV536" s="83"/>
      <c r="AW536" s="83">
        <v>1</v>
      </c>
      <c r="AX536" s="83"/>
      <c r="AY536" s="83"/>
      <c r="AZ536" s="83"/>
      <c r="BA536" s="56"/>
    </row>
    <row r="537" spans="2:53" ht="12.75" customHeight="1" thickBot="1">
      <c r="B537" s="148"/>
      <c r="C537" s="200" t="s">
        <v>807</v>
      </c>
      <c r="D537" s="85">
        <f t="shared" si="101"/>
        <v>521</v>
      </c>
      <c r="E537" s="10"/>
      <c r="F537" s="87">
        <f aca="true" t="shared" si="103" ref="F537:S537">SUM(F486:F536)</f>
        <v>0</v>
      </c>
      <c r="G537" s="87">
        <f t="shared" si="103"/>
        <v>0</v>
      </c>
      <c r="H537" s="87">
        <f t="shared" si="103"/>
        <v>0</v>
      </c>
      <c r="I537" s="87">
        <f t="shared" si="103"/>
        <v>5</v>
      </c>
      <c r="J537" s="87">
        <f t="shared" si="103"/>
        <v>1</v>
      </c>
      <c r="K537" s="87">
        <f t="shared" si="103"/>
        <v>0</v>
      </c>
      <c r="L537" s="87">
        <f t="shared" si="103"/>
        <v>0</v>
      </c>
      <c r="M537" s="87">
        <f t="shared" si="103"/>
        <v>0</v>
      </c>
      <c r="N537" s="87">
        <f t="shared" si="103"/>
        <v>0</v>
      </c>
      <c r="O537" s="87">
        <f t="shared" si="103"/>
        <v>0</v>
      </c>
      <c r="P537" s="87">
        <f t="shared" si="103"/>
        <v>0</v>
      </c>
      <c r="Q537" s="87">
        <f t="shared" si="103"/>
        <v>0</v>
      </c>
      <c r="R537" s="87">
        <f t="shared" si="103"/>
        <v>1</v>
      </c>
      <c r="S537" s="87">
        <f t="shared" si="103"/>
        <v>0</v>
      </c>
      <c r="T537" s="87">
        <f aca="true" t="shared" si="104" ref="T537:AZ537">SUM(T486:T536)</f>
        <v>0</v>
      </c>
      <c r="U537" s="87">
        <f t="shared" si="104"/>
        <v>0</v>
      </c>
      <c r="V537" s="87">
        <f t="shared" si="104"/>
        <v>17</v>
      </c>
      <c r="W537" s="87">
        <f t="shared" si="104"/>
        <v>1</v>
      </c>
      <c r="X537" s="87">
        <f t="shared" si="104"/>
        <v>0</v>
      </c>
      <c r="Y537" s="87">
        <f t="shared" si="104"/>
        <v>69</v>
      </c>
      <c r="Z537" s="87">
        <f t="shared" si="104"/>
        <v>0</v>
      </c>
      <c r="AA537" s="87">
        <f t="shared" si="104"/>
        <v>1</v>
      </c>
      <c r="AB537" s="87">
        <f t="shared" si="104"/>
        <v>0</v>
      </c>
      <c r="AC537" s="87">
        <f t="shared" si="104"/>
        <v>0</v>
      </c>
      <c r="AD537" s="87">
        <f t="shared" si="104"/>
        <v>8</v>
      </c>
      <c r="AE537" s="87">
        <f t="shared" si="104"/>
        <v>0</v>
      </c>
      <c r="AF537" s="87">
        <f t="shared" si="104"/>
        <v>0</v>
      </c>
      <c r="AG537" s="87">
        <f t="shared" si="104"/>
        <v>0</v>
      </c>
      <c r="AH537" s="87">
        <f t="shared" si="104"/>
        <v>0</v>
      </c>
      <c r="AI537" s="87">
        <f t="shared" si="104"/>
        <v>2</v>
      </c>
      <c r="AJ537" s="87">
        <f t="shared" si="104"/>
        <v>0</v>
      </c>
      <c r="AK537" s="87">
        <f>SUM(AK486:AK536)</f>
        <v>0</v>
      </c>
      <c r="AL537" s="87">
        <f t="shared" si="104"/>
        <v>2</v>
      </c>
      <c r="AM537" s="87">
        <f t="shared" si="104"/>
        <v>2</v>
      </c>
      <c r="AN537" s="87">
        <f t="shared" si="104"/>
        <v>9</v>
      </c>
      <c r="AO537" s="87">
        <f t="shared" si="104"/>
        <v>2</v>
      </c>
      <c r="AP537" s="87">
        <f t="shared" si="104"/>
        <v>2</v>
      </c>
      <c r="AQ537" s="87">
        <f t="shared" si="104"/>
        <v>12</v>
      </c>
      <c r="AR537" s="87">
        <f t="shared" si="104"/>
        <v>25</v>
      </c>
      <c r="AS537" s="87">
        <f t="shared" si="104"/>
        <v>1</v>
      </c>
      <c r="AT537" s="87">
        <f t="shared" si="104"/>
        <v>0</v>
      </c>
      <c r="AU537" s="87">
        <f t="shared" si="104"/>
        <v>0</v>
      </c>
      <c r="AV537" s="87">
        <f t="shared" si="104"/>
        <v>0</v>
      </c>
      <c r="AW537" s="87">
        <f t="shared" si="104"/>
        <v>280</v>
      </c>
      <c r="AX537" s="87">
        <f t="shared" si="104"/>
        <v>0</v>
      </c>
      <c r="AY537" s="87">
        <f t="shared" si="104"/>
        <v>0</v>
      </c>
      <c r="AZ537" s="87">
        <f t="shared" si="104"/>
        <v>81</v>
      </c>
      <c r="BA537" s="56"/>
    </row>
    <row r="538" spans="2:53" ht="12.75" customHeight="1" thickBot="1">
      <c r="B538" s="152" t="s">
        <v>10</v>
      </c>
      <c r="C538" s="153" t="s">
        <v>808</v>
      </c>
      <c r="D538" s="150"/>
      <c r="E538" s="10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  <c r="AC538" s="96"/>
      <c r="AD538" s="96"/>
      <c r="AE538" s="96"/>
      <c r="AF538" s="96"/>
      <c r="AG538" s="96"/>
      <c r="AH538" s="96"/>
      <c r="AI538" s="96"/>
      <c r="AJ538" s="96"/>
      <c r="AK538" s="96"/>
      <c r="AL538" s="96"/>
      <c r="AM538" s="96"/>
      <c r="AN538" s="96"/>
      <c r="AO538" s="96"/>
      <c r="AP538" s="96"/>
      <c r="AQ538" s="96"/>
      <c r="AR538" s="96"/>
      <c r="AS538" s="96"/>
      <c r="AT538" s="96"/>
      <c r="AU538" s="96"/>
      <c r="AV538" s="96"/>
      <c r="AW538" s="96"/>
      <c r="AX538" s="96"/>
      <c r="AY538" s="96"/>
      <c r="AZ538" s="96"/>
      <c r="BA538" s="56"/>
    </row>
    <row r="539" spans="2:53" ht="12.75" customHeight="1">
      <c r="B539" s="62" t="s">
        <v>809</v>
      </c>
      <c r="C539" s="97" t="s">
        <v>810</v>
      </c>
      <c r="D539" s="64">
        <f aca="true" t="shared" si="105" ref="D539:D570">SUM(F539:AZ539)</f>
        <v>3</v>
      </c>
      <c r="E539" s="65">
        <f aca="true" t="shared" si="106" ref="E539:E570">COUNT(F539:AZ539)</f>
        <v>1</v>
      </c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>
        <v>3</v>
      </c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  <c r="AX539" s="91"/>
      <c r="AY539" s="91"/>
      <c r="AZ539" s="91"/>
      <c r="BA539" s="56"/>
    </row>
    <row r="540" spans="2:53" ht="12.75" customHeight="1">
      <c r="B540" s="67" t="s">
        <v>811</v>
      </c>
      <c r="C540" s="116" t="s">
        <v>812</v>
      </c>
      <c r="D540" s="69">
        <f t="shared" si="105"/>
        <v>9</v>
      </c>
      <c r="E540" s="70">
        <f t="shared" si="106"/>
        <v>4</v>
      </c>
      <c r="F540" s="74">
        <v>1</v>
      </c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>
        <v>2</v>
      </c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>
        <v>4</v>
      </c>
      <c r="AU540" s="74"/>
      <c r="AV540" s="74"/>
      <c r="AW540" s="74"/>
      <c r="AX540" s="74"/>
      <c r="AY540" s="74"/>
      <c r="AZ540" s="74">
        <v>2</v>
      </c>
      <c r="BA540" s="56"/>
    </row>
    <row r="541" spans="2:53" ht="12.75" customHeight="1">
      <c r="B541" s="67" t="s">
        <v>813</v>
      </c>
      <c r="C541" s="116" t="s">
        <v>814</v>
      </c>
      <c r="D541" s="69">
        <f t="shared" si="105"/>
        <v>12</v>
      </c>
      <c r="E541" s="70">
        <f t="shared" si="106"/>
        <v>3</v>
      </c>
      <c r="F541" s="74">
        <v>1</v>
      </c>
      <c r="G541" s="74"/>
      <c r="H541" s="74"/>
      <c r="I541" s="74"/>
      <c r="J541" s="74"/>
      <c r="K541" s="74">
        <v>1</v>
      </c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>
        <v>10</v>
      </c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  <c r="AV541" s="74"/>
      <c r="AW541" s="74"/>
      <c r="AX541" s="74"/>
      <c r="AY541" s="74"/>
      <c r="AZ541" s="74"/>
      <c r="BA541" s="56"/>
    </row>
    <row r="542" spans="2:53" ht="12.75" customHeight="1">
      <c r="B542" s="67" t="s">
        <v>815</v>
      </c>
      <c r="C542" s="116" t="s">
        <v>816</v>
      </c>
      <c r="D542" s="69">
        <f t="shared" si="105"/>
        <v>0</v>
      </c>
      <c r="E542" s="70">
        <f t="shared" si="106"/>
        <v>0</v>
      </c>
      <c r="F542" s="74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  <c r="AV542" s="74"/>
      <c r="AW542" s="74"/>
      <c r="AX542" s="74"/>
      <c r="AY542" s="74"/>
      <c r="AZ542" s="74"/>
      <c r="BA542" s="56"/>
    </row>
    <row r="543" spans="2:53" ht="12.75" customHeight="1">
      <c r="B543" s="67" t="s">
        <v>817</v>
      </c>
      <c r="C543" s="116" t="s">
        <v>818</v>
      </c>
      <c r="D543" s="69">
        <f t="shared" si="105"/>
        <v>0</v>
      </c>
      <c r="E543" s="70">
        <f t="shared" si="106"/>
        <v>0</v>
      </c>
      <c r="F543" s="74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  <c r="AV543" s="74"/>
      <c r="AW543" s="74"/>
      <c r="AX543" s="74"/>
      <c r="AY543" s="74"/>
      <c r="AZ543" s="74"/>
      <c r="BA543" s="56"/>
    </row>
    <row r="544" spans="2:53" ht="12.75" customHeight="1">
      <c r="B544" s="67" t="s">
        <v>819</v>
      </c>
      <c r="C544" s="116" t="s">
        <v>820</v>
      </c>
      <c r="D544" s="69">
        <f t="shared" si="105"/>
        <v>11</v>
      </c>
      <c r="E544" s="70">
        <f t="shared" si="106"/>
        <v>2</v>
      </c>
      <c r="F544" s="74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>
        <v>8</v>
      </c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>
        <v>3</v>
      </c>
      <c r="AP544" s="74"/>
      <c r="AQ544" s="74"/>
      <c r="AR544" s="74"/>
      <c r="AS544" s="74"/>
      <c r="AT544" s="74"/>
      <c r="AU544" s="74"/>
      <c r="AV544" s="74"/>
      <c r="AW544" s="74"/>
      <c r="AX544" s="74"/>
      <c r="AY544" s="74"/>
      <c r="AZ544" s="74"/>
      <c r="BA544" s="56"/>
    </row>
    <row r="545" spans="2:53" ht="12.75" customHeight="1">
      <c r="B545" s="67" t="s">
        <v>821</v>
      </c>
      <c r="C545" s="116" t="s">
        <v>822</v>
      </c>
      <c r="D545" s="69">
        <f t="shared" si="105"/>
        <v>11</v>
      </c>
      <c r="E545" s="70">
        <f t="shared" si="106"/>
        <v>7</v>
      </c>
      <c r="F545" s="74">
        <v>1</v>
      </c>
      <c r="G545" s="74"/>
      <c r="H545" s="74"/>
      <c r="I545" s="74"/>
      <c r="J545" s="74"/>
      <c r="K545" s="74">
        <v>2</v>
      </c>
      <c r="L545" s="74">
        <v>1</v>
      </c>
      <c r="M545" s="74">
        <v>2</v>
      </c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>
        <v>1</v>
      </c>
      <c r="AC545" s="74"/>
      <c r="AD545" s="74">
        <v>3</v>
      </c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>
        <v>1</v>
      </c>
      <c r="AU545" s="74"/>
      <c r="AV545" s="74"/>
      <c r="AW545" s="74"/>
      <c r="AX545" s="74"/>
      <c r="AY545" s="74"/>
      <c r="AZ545" s="74"/>
      <c r="BA545" s="56"/>
    </row>
    <row r="546" spans="2:53" ht="12.75" customHeight="1">
      <c r="B546" s="67" t="s">
        <v>823</v>
      </c>
      <c r="C546" s="116" t="s">
        <v>824</v>
      </c>
      <c r="D546" s="69">
        <f t="shared" si="105"/>
        <v>4</v>
      </c>
      <c r="E546" s="70">
        <f t="shared" si="106"/>
        <v>1</v>
      </c>
      <c r="F546" s="74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>
        <v>4</v>
      </c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  <c r="AV546" s="74"/>
      <c r="AW546" s="74"/>
      <c r="AX546" s="74"/>
      <c r="AY546" s="74"/>
      <c r="AZ546" s="74"/>
      <c r="BA546" s="56"/>
    </row>
    <row r="547" spans="2:53" ht="12.75" customHeight="1">
      <c r="B547" s="67" t="s">
        <v>825</v>
      </c>
      <c r="C547" s="116" t="s">
        <v>826</v>
      </c>
      <c r="D547" s="69">
        <f t="shared" si="105"/>
        <v>0</v>
      </c>
      <c r="E547" s="70">
        <f t="shared" si="106"/>
        <v>0</v>
      </c>
      <c r="F547" s="74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  <c r="AV547" s="74"/>
      <c r="AW547" s="74"/>
      <c r="AX547" s="74"/>
      <c r="AY547" s="74"/>
      <c r="AZ547" s="74"/>
      <c r="BA547" s="56"/>
    </row>
    <row r="548" spans="2:53" ht="12.75" customHeight="1">
      <c r="B548" s="67" t="s">
        <v>827</v>
      </c>
      <c r="C548" s="116" t="s">
        <v>828</v>
      </c>
      <c r="D548" s="69">
        <f t="shared" si="105"/>
        <v>1</v>
      </c>
      <c r="E548" s="70">
        <f t="shared" si="106"/>
        <v>1</v>
      </c>
      <c r="F548" s="74">
        <v>1</v>
      </c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  <c r="AV548" s="74"/>
      <c r="AW548" s="74"/>
      <c r="AX548" s="74"/>
      <c r="AY548" s="74"/>
      <c r="AZ548" s="74"/>
      <c r="BA548" s="56"/>
    </row>
    <row r="549" spans="2:53" ht="12.75" customHeight="1">
      <c r="B549" s="67" t="s">
        <v>829</v>
      </c>
      <c r="C549" s="116" t="s">
        <v>1128</v>
      </c>
      <c r="D549" s="69">
        <f t="shared" si="105"/>
        <v>6</v>
      </c>
      <c r="E549" s="70">
        <f t="shared" si="106"/>
        <v>1</v>
      </c>
      <c r="F549" s="74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>
        <v>6</v>
      </c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  <c r="AV549" s="74"/>
      <c r="AW549" s="74"/>
      <c r="AX549" s="74"/>
      <c r="AY549" s="74"/>
      <c r="AZ549" s="74"/>
      <c r="BA549" s="56"/>
    </row>
    <row r="550" spans="2:53" ht="12.75" customHeight="1">
      <c r="B550" s="67" t="s">
        <v>830</v>
      </c>
      <c r="C550" s="116" t="s">
        <v>831</v>
      </c>
      <c r="D550" s="69">
        <f t="shared" si="105"/>
        <v>2</v>
      </c>
      <c r="E550" s="70">
        <f t="shared" si="106"/>
        <v>1</v>
      </c>
      <c r="F550" s="74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>
        <v>2</v>
      </c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  <c r="AV550" s="74"/>
      <c r="AW550" s="74"/>
      <c r="AX550" s="74"/>
      <c r="AY550" s="74"/>
      <c r="AZ550" s="74"/>
      <c r="BA550" s="56"/>
    </row>
    <row r="551" spans="2:53" ht="12.75" customHeight="1">
      <c r="B551" s="67" t="s">
        <v>832</v>
      </c>
      <c r="C551" s="116" t="s">
        <v>833</v>
      </c>
      <c r="D551" s="69">
        <f t="shared" si="105"/>
        <v>4</v>
      </c>
      <c r="E551" s="70">
        <f t="shared" si="106"/>
        <v>1</v>
      </c>
      <c r="F551" s="74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>
        <v>4</v>
      </c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  <c r="AV551" s="74"/>
      <c r="AW551" s="74"/>
      <c r="AX551" s="74"/>
      <c r="AY551" s="74"/>
      <c r="AZ551" s="74"/>
      <c r="BA551" s="56"/>
    </row>
    <row r="552" spans="2:53" ht="12.75" customHeight="1">
      <c r="B552" s="67" t="s">
        <v>834</v>
      </c>
      <c r="C552" s="116" t="s">
        <v>835</v>
      </c>
      <c r="D552" s="69">
        <f t="shared" si="105"/>
        <v>2</v>
      </c>
      <c r="E552" s="70">
        <f t="shared" si="106"/>
        <v>1</v>
      </c>
      <c r="F552" s="74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>
        <v>2</v>
      </c>
      <c r="AU552" s="74"/>
      <c r="AV552" s="74"/>
      <c r="AW552" s="74"/>
      <c r="AX552" s="74"/>
      <c r="AY552" s="74"/>
      <c r="AZ552" s="74"/>
      <c r="BA552" s="56"/>
    </row>
    <row r="553" spans="2:53" ht="12.75" customHeight="1">
      <c r="B553" s="67" t="s">
        <v>836</v>
      </c>
      <c r="C553" s="116" t="s">
        <v>837</v>
      </c>
      <c r="D553" s="69">
        <f t="shared" si="105"/>
        <v>4</v>
      </c>
      <c r="E553" s="70">
        <f t="shared" si="106"/>
        <v>2</v>
      </c>
      <c r="F553" s="74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>
        <v>3</v>
      </c>
      <c r="AC553" s="74"/>
      <c r="AD553" s="74">
        <v>1</v>
      </c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  <c r="AV553" s="74"/>
      <c r="AW553" s="74"/>
      <c r="AX553" s="74"/>
      <c r="AY553" s="74"/>
      <c r="AZ553" s="74"/>
      <c r="BA553" s="56"/>
    </row>
    <row r="554" spans="2:53" ht="12.75" customHeight="1">
      <c r="B554" s="67" t="s">
        <v>838</v>
      </c>
      <c r="C554" s="116" t="s">
        <v>839</v>
      </c>
      <c r="D554" s="69">
        <f t="shared" si="105"/>
        <v>11</v>
      </c>
      <c r="E554" s="70">
        <f t="shared" si="106"/>
        <v>3</v>
      </c>
      <c r="F554" s="74">
        <v>2</v>
      </c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>
        <v>8</v>
      </c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  <c r="AV554" s="74"/>
      <c r="AW554" s="74"/>
      <c r="AX554" s="74"/>
      <c r="AY554" s="74"/>
      <c r="AZ554" s="74">
        <v>1</v>
      </c>
      <c r="BA554" s="56"/>
    </row>
    <row r="555" spans="2:53" ht="12.75" customHeight="1">
      <c r="B555" s="67" t="s">
        <v>840</v>
      </c>
      <c r="C555" s="116" t="s">
        <v>841</v>
      </c>
      <c r="D555" s="69">
        <f t="shared" si="105"/>
        <v>0</v>
      </c>
      <c r="E555" s="70">
        <f t="shared" si="106"/>
        <v>0</v>
      </c>
      <c r="F555" s="74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  <c r="AV555" s="74"/>
      <c r="AW555" s="74"/>
      <c r="AX555" s="74"/>
      <c r="AY555" s="74"/>
      <c r="AZ555" s="74"/>
      <c r="BA555" s="56"/>
    </row>
    <row r="556" spans="2:53" ht="12.75" customHeight="1">
      <c r="B556" s="67" t="s">
        <v>842</v>
      </c>
      <c r="C556" s="116" t="s">
        <v>843</v>
      </c>
      <c r="D556" s="69">
        <f t="shared" si="105"/>
        <v>4</v>
      </c>
      <c r="E556" s="70">
        <f t="shared" si="106"/>
        <v>2</v>
      </c>
      <c r="F556" s="74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>
        <v>2</v>
      </c>
      <c r="AU556" s="74"/>
      <c r="AV556" s="74"/>
      <c r="AW556" s="74"/>
      <c r="AX556" s="74"/>
      <c r="AY556" s="74"/>
      <c r="AZ556" s="74">
        <v>2</v>
      </c>
      <c r="BA556" s="56"/>
    </row>
    <row r="557" spans="2:53" ht="12.75" customHeight="1">
      <c r="B557" s="67" t="s">
        <v>844</v>
      </c>
      <c r="C557" s="116" t="s">
        <v>845</v>
      </c>
      <c r="D557" s="69">
        <f t="shared" si="105"/>
        <v>1</v>
      </c>
      <c r="E557" s="70">
        <f t="shared" si="106"/>
        <v>1</v>
      </c>
      <c r="F557" s="74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>
        <v>1</v>
      </c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  <c r="AV557" s="74"/>
      <c r="AW557" s="74"/>
      <c r="AX557" s="74"/>
      <c r="AY557" s="74"/>
      <c r="AZ557" s="74"/>
      <c r="BA557" s="56"/>
    </row>
    <row r="558" spans="2:53" ht="12.75" customHeight="1">
      <c r="B558" s="67" t="s">
        <v>846</v>
      </c>
      <c r="C558" s="116" t="s">
        <v>847</v>
      </c>
      <c r="D558" s="69">
        <f t="shared" si="105"/>
        <v>6</v>
      </c>
      <c r="E558" s="70">
        <f t="shared" si="106"/>
        <v>1</v>
      </c>
      <c r="F558" s="74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>
        <v>6</v>
      </c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  <c r="AV558" s="74"/>
      <c r="AW558" s="74"/>
      <c r="AX558" s="74"/>
      <c r="AY558" s="74"/>
      <c r="AZ558" s="74"/>
      <c r="BA558" s="56"/>
    </row>
    <row r="559" spans="2:53" ht="12.75" customHeight="1">
      <c r="B559" s="67" t="s">
        <v>848</v>
      </c>
      <c r="C559" s="116" t="s">
        <v>849</v>
      </c>
      <c r="D559" s="69">
        <f t="shared" si="105"/>
        <v>10</v>
      </c>
      <c r="E559" s="70">
        <f t="shared" si="106"/>
        <v>4</v>
      </c>
      <c r="F559" s="74">
        <v>2</v>
      </c>
      <c r="G559" s="74"/>
      <c r="H559" s="74"/>
      <c r="I559" s="74"/>
      <c r="J559" s="74"/>
      <c r="K559" s="74">
        <v>2</v>
      </c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>
        <v>1</v>
      </c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  <c r="AV559" s="74"/>
      <c r="AW559" s="74"/>
      <c r="AX559" s="74"/>
      <c r="AY559" s="74"/>
      <c r="AZ559" s="74">
        <v>5</v>
      </c>
      <c r="BA559" s="56"/>
    </row>
    <row r="560" spans="2:53" ht="12.75" customHeight="1">
      <c r="B560" s="67" t="s">
        <v>850</v>
      </c>
      <c r="C560" s="116" t="s">
        <v>851</v>
      </c>
      <c r="D560" s="69">
        <f t="shared" si="105"/>
        <v>10</v>
      </c>
      <c r="E560" s="70">
        <f t="shared" si="106"/>
        <v>2</v>
      </c>
      <c r="F560" s="74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>
        <v>8</v>
      </c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>
        <v>2</v>
      </c>
      <c r="AU560" s="74"/>
      <c r="AV560" s="74"/>
      <c r="AW560" s="74"/>
      <c r="AX560" s="74"/>
      <c r="AY560" s="74"/>
      <c r="AZ560" s="74"/>
      <c r="BA560" s="56"/>
    </row>
    <row r="561" spans="2:53" ht="12.75" customHeight="1">
      <c r="B561" s="67" t="s">
        <v>852</v>
      </c>
      <c r="C561" s="116" t="s">
        <v>853</v>
      </c>
      <c r="D561" s="69">
        <f t="shared" si="105"/>
        <v>1</v>
      </c>
      <c r="E561" s="70">
        <f t="shared" si="106"/>
        <v>1</v>
      </c>
      <c r="F561" s="74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>
        <v>1</v>
      </c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  <c r="AV561" s="74"/>
      <c r="AW561" s="74"/>
      <c r="AX561" s="74"/>
      <c r="AY561" s="74"/>
      <c r="AZ561" s="74"/>
      <c r="BA561" s="56"/>
    </row>
    <row r="562" spans="2:53" ht="12.75" customHeight="1">
      <c r="B562" s="67" t="s">
        <v>854</v>
      </c>
      <c r="C562" s="116" t="s">
        <v>855</v>
      </c>
      <c r="D562" s="69">
        <f t="shared" si="105"/>
        <v>6</v>
      </c>
      <c r="E562" s="70">
        <f t="shared" si="106"/>
        <v>1</v>
      </c>
      <c r="F562" s="74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>
        <v>6</v>
      </c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  <c r="AV562" s="74"/>
      <c r="AW562" s="74"/>
      <c r="AX562" s="74"/>
      <c r="AY562" s="74"/>
      <c r="AZ562" s="74"/>
      <c r="BA562" s="56"/>
    </row>
    <row r="563" spans="2:53" ht="12.75" customHeight="1">
      <c r="B563" s="67" t="s">
        <v>856</v>
      </c>
      <c r="C563" s="116" t="s">
        <v>857</v>
      </c>
      <c r="D563" s="69">
        <f t="shared" si="105"/>
        <v>9</v>
      </c>
      <c r="E563" s="70">
        <f t="shared" si="106"/>
        <v>3</v>
      </c>
      <c r="F563" s="74">
        <v>1</v>
      </c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>
        <v>2</v>
      </c>
      <c r="AC563" s="74"/>
      <c r="AD563" s="74">
        <v>6</v>
      </c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  <c r="AV563" s="74"/>
      <c r="AW563" s="74"/>
      <c r="AX563" s="74"/>
      <c r="AY563" s="74"/>
      <c r="AZ563" s="74"/>
      <c r="BA563" s="56"/>
    </row>
    <row r="564" spans="2:53" ht="12.75" customHeight="1">
      <c r="B564" s="67" t="s">
        <v>858</v>
      </c>
      <c r="C564" s="116" t="s">
        <v>859</v>
      </c>
      <c r="D564" s="69">
        <f t="shared" si="105"/>
        <v>3</v>
      </c>
      <c r="E564" s="70">
        <f t="shared" si="106"/>
        <v>1</v>
      </c>
      <c r="F564" s="74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>
        <v>3</v>
      </c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  <c r="AV564" s="74"/>
      <c r="AW564" s="74"/>
      <c r="AX564" s="74"/>
      <c r="AY564" s="74"/>
      <c r="AZ564" s="74"/>
      <c r="BA564" s="56"/>
    </row>
    <row r="565" spans="2:53" ht="12.75" customHeight="1">
      <c r="B565" s="67" t="s">
        <v>860</v>
      </c>
      <c r="C565" s="116" t="s">
        <v>861</v>
      </c>
      <c r="D565" s="69">
        <f t="shared" si="105"/>
        <v>2</v>
      </c>
      <c r="E565" s="70">
        <f t="shared" si="106"/>
        <v>1</v>
      </c>
      <c r="F565" s="74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>
        <v>2</v>
      </c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  <c r="AV565" s="74"/>
      <c r="AW565" s="74"/>
      <c r="AX565" s="74"/>
      <c r="AY565" s="74"/>
      <c r="AZ565" s="74"/>
      <c r="BA565" s="56"/>
    </row>
    <row r="566" spans="2:53" ht="12.75" customHeight="1">
      <c r="B566" s="67" t="s">
        <v>862</v>
      </c>
      <c r="C566" s="116" t="s">
        <v>863</v>
      </c>
      <c r="D566" s="69">
        <f t="shared" si="105"/>
        <v>19</v>
      </c>
      <c r="E566" s="70">
        <f t="shared" si="106"/>
        <v>5</v>
      </c>
      <c r="F566" s="74">
        <v>3</v>
      </c>
      <c r="G566" s="74">
        <v>2</v>
      </c>
      <c r="H566" s="74"/>
      <c r="I566" s="74"/>
      <c r="J566" s="74"/>
      <c r="K566" s="74">
        <v>5</v>
      </c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>
        <v>3</v>
      </c>
      <c r="AC566" s="74"/>
      <c r="AD566" s="74">
        <v>6</v>
      </c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  <c r="AV566" s="74"/>
      <c r="AW566" s="74"/>
      <c r="AX566" s="74"/>
      <c r="AY566" s="74"/>
      <c r="AZ566" s="74"/>
      <c r="BA566" s="56"/>
    </row>
    <row r="567" spans="2:53" ht="12.75" customHeight="1">
      <c r="B567" s="67" t="s">
        <v>864</v>
      </c>
      <c r="C567" s="116" t="s">
        <v>865</v>
      </c>
      <c r="D567" s="69">
        <f t="shared" si="105"/>
        <v>14</v>
      </c>
      <c r="E567" s="70">
        <f t="shared" si="106"/>
        <v>1</v>
      </c>
      <c r="F567" s="74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>
        <v>14</v>
      </c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  <c r="AV567" s="74"/>
      <c r="AW567" s="74"/>
      <c r="AX567" s="74"/>
      <c r="AY567" s="74"/>
      <c r="AZ567" s="74"/>
      <c r="BA567" s="56"/>
    </row>
    <row r="568" spans="2:53" ht="12.75" customHeight="1">
      <c r="B568" s="67" t="s">
        <v>866</v>
      </c>
      <c r="C568" s="116" t="s">
        <v>867</v>
      </c>
      <c r="D568" s="69">
        <f t="shared" si="105"/>
        <v>5</v>
      </c>
      <c r="E568" s="70">
        <f t="shared" si="106"/>
        <v>1</v>
      </c>
      <c r="F568" s="74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>
        <v>5</v>
      </c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  <c r="AV568" s="74"/>
      <c r="AW568" s="74"/>
      <c r="AX568" s="74"/>
      <c r="AY568" s="74"/>
      <c r="AZ568" s="74"/>
      <c r="BA568" s="56"/>
    </row>
    <row r="569" spans="2:53" ht="12.75" customHeight="1">
      <c r="B569" s="67" t="s">
        <v>868</v>
      </c>
      <c r="C569" s="116" t="s">
        <v>869</v>
      </c>
      <c r="D569" s="69">
        <f t="shared" si="105"/>
        <v>3</v>
      </c>
      <c r="E569" s="70">
        <f t="shared" si="106"/>
        <v>1</v>
      </c>
      <c r="F569" s="74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>
        <v>3</v>
      </c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  <c r="AV569" s="74"/>
      <c r="AW569" s="74"/>
      <c r="AX569" s="74"/>
      <c r="AY569" s="74"/>
      <c r="AZ569" s="74"/>
      <c r="BA569" s="56"/>
    </row>
    <row r="570" spans="2:53" ht="12.75" customHeight="1">
      <c r="B570" s="67" t="s">
        <v>870</v>
      </c>
      <c r="C570" s="116" t="s">
        <v>871</v>
      </c>
      <c r="D570" s="69">
        <f t="shared" si="105"/>
        <v>16</v>
      </c>
      <c r="E570" s="70">
        <f t="shared" si="106"/>
        <v>4</v>
      </c>
      <c r="F570" s="74">
        <v>6</v>
      </c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>
        <v>4</v>
      </c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>
        <v>2</v>
      </c>
      <c r="AU570" s="74"/>
      <c r="AV570" s="74"/>
      <c r="AW570" s="74"/>
      <c r="AX570" s="74"/>
      <c r="AY570" s="74"/>
      <c r="AZ570" s="74">
        <v>4</v>
      </c>
      <c r="BA570" s="56"/>
    </row>
    <row r="571" spans="2:53" ht="12.75" customHeight="1">
      <c r="B571" s="67" t="s">
        <v>872</v>
      </c>
      <c r="C571" s="116" t="s">
        <v>873</v>
      </c>
      <c r="D571" s="69">
        <f aca="true" t="shared" si="107" ref="D571:D602">SUM(F571:AZ571)</f>
        <v>7</v>
      </c>
      <c r="E571" s="70">
        <f aca="true" t="shared" si="108" ref="E571:E602">COUNT(F571:AZ571)</f>
        <v>1</v>
      </c>
      <c r="F571" s="74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>
        <v>7</v>
      </c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  <c r="AV571" s="74"/>
      <c r="AW571" s="74"/>
      <c r="AX571" s="74"/>
      <c r="AY571" s="74"/>
      <c r="AZ571" s="74"/>
      <c r="BA571" s="56"/>
    </row>
    <row r="572" spans="2:53" ht="12.75" customHeight="1">
      <c r="B572" s="67" t="s">
        <v>874</v>
      </c>
      <c r="C572" s="116" t="s">
        <v>875</v>
      </c>
      <c r="D572" s="69">
        <f t="shared" si="107"/>
        <v>2</v>
      </c>
      <c r="E572" s="70">
        <f t="shared" si="108"/>
        <v>2</v>
      </c>
      <c r="F572" s="74"/>
      <c r="G572" s="74"/>
      <c r="H572" s="74"/>
      <c r="I572" s="74"/>
      <c r="J572" s="74"/>
      <c r="K572" s="74">
        <v>1</v>
      </c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>
        <v>1</v>
      </c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  <c r="AV572" s="74"/>
      <c r="AW572" s="74"/>
      <c r="AX572" s="74"/>
      <c r="AY572" s="74"/>
      <c r="AZ572" s="74"/>
      <c r="BA572" s="56"/>
    </row>
    <row r="573" spans="2:53" ht="12.75" customHeight="1">
      <c r="B573" s="67" t="s">
        <v>876</v>
      </c>
      <c r="C573" s="116" t="s">
        <v>877</v>
      </c>
      <c r="D573" s="69">
        <f t="shared" si="107"/>
        <v>1</v>
      </c>
      <c r="E573" s="70">
        <f t="shared" si="108"/>
        <v>1</v>
      </c>
      <c r="F573" s="74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>
        <v>1</v>
      </c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  <c r="AV573" s="74"/>
      <c r="AW573" s="74"/>
      <c r="AX573" s="74"/>
      <c r="AY573" s="74"/>
      <c r="AZ573" s="74"/>
      <c r="BA573" s="56"/>
    </row>
    <row r="574" spans="2:53" ht="12.75" customHeight="1">
      <c r="B574" s="67" t="s">
        <v>878</v>
      </c>
      <c r="C574" s="116" t="s">
        <v>879</v>
      </c>
      <c r="D574" s="69">
        <f t="shared" si="107"/>
        <v>37</v>
      </c>
      <c r="E574" s="70">
        <f t="shared" si="108"/>
        <v>2</v>
      </c>
      <c r="F574" s="74">
        <v>2</v>
      </c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>
        <v>35</v>
      </c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  <c r="AV574" s="74"/>
      <c r="AW574" s="74"/>
      <c r="AX574" s="74"/>
      <c r="AY574" s="74"/>
      <c r="AZ574" s="74"/>
      <c r="BA574" s="56"/>
    </row>
    <row r="575" spans="2:53" ht="12.75" customHeight="1">
      <c r="B575" s="67" t="s">
        <v>880</v>
      </c>
      <c r="C575" s="116" t="s">
        <v>881</v>
      </c>
      <c r="D575" s="69">
        <f t="shared" si="107"/>
        <v>0</v>
      </c>
      <c r="E575" s="70">
        <f t="shared" si="108"/>
        <v>0</v>
      </c>
      <c r="F575" s="74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  <c r="AV575" s="74"/>
      <c r="AW575" s="74"/>
      <c r="AX575" s="74"/>
      <c r="AY575" s="74"/>
      <c r="AZ575" s="74"/>
      <c r="BA575" s="56"/>
    </row>
    <row r="576" spans="2:53" ht="12.75" customHeight="1">
      <c r="B576" s="67" t="s">
        <v>882</v>
      </c>
      <c r="C576" s="116" t="s">
        <v>883</v>
      </c>
      <c r="D576" s="69">
        <f t="shared" si="107"/>
        <v>0</v>
      </c>
      <c r="E576" s="70">
        <f t="shared" si="108"/>
        <v>0</v>
      </c>
      <c r="F576" s="74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  <c r="AV576" s="74"/>
      <c r="AW576" s="74"/>
      <c r="AX576" s="74"/>
      <c r="AY576" s="74"/>
      <c r="AZ576" s="74"/>
      <c r="BA576" s="56"/>
    </row>
    <row r="577" spans="2:53" ht="12.75" customHeight="1">
      <c r="B577" s="67" t="s">
        <v>884</v>
      </c>
      <c r="C577" s="116" t="s">
        <v>885</v>
      </c>
      <c r="D577" s="69">
        <f t="shared" si="107"/>
        <v>0</v>
      </c>
      <c r="E577" s="70">
        <f t="shared" si="108"/>
        <v>0</v>
      </c>
      <c r="F577" s="74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  <c r="AV577" s="74"/>
      <c r="AW577" s="74"/>
      <c r="AX577" s="74"/>
      <c r="AY577" s="74"/>
      <c r="AZ577" s="74"/>
      <c r="BA577" s="56"/>
    </row>
    <row r="578" spans="2:53" ht="12.75" customHeight="1">
      <c r="B578" s="67" t="s">
        <v>886</v>
      </c>
      <c r="C578" s="116" t="s">
        <v>887</v>
      </c>
      <c r="D578" s="69">
        <f t="shared" si="107"/>
        <v>5</v>
      </c>
      <c r="E578" s="70">
        <f t="shared" si="108"/>
        <v>1</v>
      </c>
      <c r="F578" s="74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>
        <v>5</v>
      </c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  <c r="AV578" s="74"/>
      <c r="AW578" s="74"/>
      <c r="AX578" s="74"/>
      <c r="AY578" s="74"/>
      <c r="AZ578" s="74"/>
      <c r="BA578" s="56"/>
    </row>
    <row r="579" spans="2:53" ht="12.75" customHeight="1">
      <c r="B579" s="67" t="s">
        <v>888</v>
      </c>
      <c r="C579" s="116" t="s">
        <v>889</v>
      </c>
      <c r="D579" s="69">
        <f t="shared" si="107"/>
        <v>0</v>
      </c>
      <c r="E579" s="70">
        <f t="shared" si="108"/>
        <v>0</v>
      </c>
      <c r="F579" s="74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  <c r="AV579" s="74"/>
      <c r="AW579" s="74"/>
      <c r="AX579" s="74"/>
      <c r="AY579" s="74"/>
      <c r="AZ579" s="74"/>
      <c r="BA579" s="56"/>
    </row>
    <row r="580" spans="2:53" ht="12.75" customHeight="1">
      <c r="B580" s="67" t="s">
        <v>890</v>
      </c>
      <c r="C580" s="116" t="s">
        <v>891</v>
      </c>
      <c r="D580" s="69">
        <f t="shared" si="107"/>
        <v>5</v>
      </c>
      <c r="E580" s="70">
        <f t="shared" si="108"/>
        <v>3</v>
      </c>
      <c r="F580" s="74">
        <v>1</v>
      </c>
      <c r="G580" s="74"/>
      <c r="H580" s="74"/>
      <c r="I580" s="74"/>
      <c r="J580" s="74"/>
      <c r="K580" s="74">
        <v>2</v>
      </c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>
        <v>2</v>
      </c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  <c r="AV580" s="74"/>
      <c r="AW580" s="74"/>
      <c r="AX580" s="74"/>
      <c r="AY580" s="74"/>
      <c r="AZ580" s="74"/>
      <c r="BA580" s="56"/>
    </row>
    <row r="581" spans="2:53" ht="12.75" customHeight="1">
      <c r="B581" s="67" t="s">
        <v>892</v>
      </c>
      <c r="C581" s="116" t="s">
        <v>893</v>
      </c>
      <c r="D581" s="69">
        <f t="shared" si="107"/>
        <v>1</v>
      </c>
      <c r="E581" s="70">
        <f t="shared" si="108"/>
        <v>1</v>
      </c>
      <c r="F581" s="74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>
        <v>1</v>
      </c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  <c r="AV581" s="74"/>
      <c r="AW581" s="74"/>
      <c r="AX581" s="74"/>
      <c r="AY581" s="74"/>
      <c r="AZ581" s="74"/>
      <c r="BA581" s="56"/>
    </row>
    <row r="582" spans="2:53" ht="12.75" customHeight="1">
      <c r="B582" s="67" t="s">
        <v>894</v>
      </c>
      <c r="C582" s="116" t="s">
        <v>895</v>
      </c>
      <c r="D582" s="69">
        <f t="shared" si="107"/>
        <v>5</v>
      </c>
      <c r="E582" s="70">
        <f t="shared" si="108"/>
        <v>2</v>
      </c>
      <c r="F582" s="74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>
        <v>1</v>
      </c>
      <c r="AC582" s="74"/>
      <c r="AD582" s="74">
        <v>4</v>
      </c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  <c r="AV582" s="74"/>
      <c r="AW582" s="74"/>
      <c r="AX582" s="74"/>
      <c r="AY582" s="74"/>
      <c r="AZ582" s="74"/>
      <c r="BA582" s="56"/>
    </row>
    <row r="583" spans="2:53" ht="12.75" customHeight="1">
      <c r="B583" s="67" t="s">
        <v>896</v>
      </c>
      <c r="C583" s="116" t="s">
        <v>897</v>
      </c>
      <c r="D583" s="69">
        <f t="shared" si="107"/>
        <v>6</v>
      </c>
      <c r="E583" s="70">
        <f t="shared" si="108"/>
        <v>1</v>
      </c>
      <c r="F583" s="74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>
        <v>6</v>
      </c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  <c r="AV583" s="74"/>
      <c r="AW583" s="74"/>
      <c r="AX583" s="74"/>
      <c r="AY583" s="74"/>
      <c r="AZ583" s="74"/>
      <c r="BA583" s="56"/>
    </row>
    <row r="584" spans="2:53" ht="12.75" customHeight="1">
      <c r="B584" s="67" t="s">
        <v>898</v>
      </c>
      <c r="C584" s="116" t="s">
        <v>899</v>
      </c>
      <c r="D584" s="69">
        <f t="shared" si="107"/>
        <v>10</v>
      </c>
      <c r="E584" s="70">
        <f t="shared" si="108"/>
        <v>2</v>
      </c>
      <c r="F584" s="74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>
        <v>4</v>
      </c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  <c r="AV584" s="74"/>
      <c r="AW584" s="74"/>
      <c r="AX584" s="74"/>
      <c r="AY584" s="74"/>
      <c r="AZ584" s="74">
        <v>6</v>
      </c>
      <c r="BA584" s="56"/>
    </row>
    <row r="585" spans="2:53" ht="12.75" customHeight="1">
      <c r="B585" s="67" t="s">
        <v>900</v>
      </c>
      <c r="C585" s="116" t="s">
        <v>901</v>
      </c>
      <c r="D585" s="69">
        <f t="shared" si="107"/>
        <v>30</v>
      </c>
      <c r="E585" s="70">
        <f t="shared" si="108"/>
        <v>9</v>
      </c>
      <c r="F585" s="74">
        <v>9</v>
      </c>
      <c r="G585" s="74">
        <v>2</v>
      </c>
      <c r="H585" s="74"/>
      <c r="I585" s="74"/>
      <c r="J585" s="74"/>
      <c r="K585" s="74">
        <v>4</v>
      </c>
      <c r="L585" s="74">
        <v>2</v>
      </c>
      <c r="M585" s="74"/>
      <c r="N585" s="74"/>
      <c r="O585" s="74"/>
      <c r="P585" s="74"/>
      <c r="Q585" s="74"/>
      <c r="R585" s="74"/>
      <c r="S585" s="74">
        <v>2</v>
      </c>
      <c r="T585" s="74"/>
      <c r="U585" s="74"/>
      <c r="V585" s="74"/>
      <c r="W585" s="74"/>
      <c r="X585" s="74"/>
      <c r="Y585" s="74"/>
      <c r="Z585" s="74"/>
      <c r="AA585" s="74"/>
      <c r="AB585" s="74">
        <v>2</v>
      </c>
      <c r="AC585" s="74"/>
      <c r="AD585" s="74">
        <v>4</v>
      </c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>
        <v>3</v>
      </c>
      <c r="AU585" s="74"/>
      <c r="AV585" s="74"/>
      <c r="AW585" s="74"/>
      <c r="AX585" s="74"/>
      <c r="AY585" s="74"/>
      <c r="AZ585" s="74">
        <v>2</v>
      </c>
      <c r="BA585" s="56"/>
    </row>
    <row r="586" spans="2:53" ht="12.75" customHeight="1">
      <c r="B586" s="67" t="s">
        <v>902</v>
      </c>
      <c r="C586" s="116" t="s">
        <v>903</v>
      </c>
      <c r="D586" s="69">
        <f t="shared" si="107"/>
        <v>77</v>
      </c>
      <c r="E586" s="70">
        <f t="shared" si="108"/>
        <v>7</v>
      </c>
      <c r="F586" s="74">
        <v>11</v>
      </c>
      <c r="G586" s="74"/>
      <c r="H586" s="74"/>
      <c r="I586" s="74"/>
      <c r="J586" s="74"/>
      <c r="K586" s="74">
        <v>5</v>
      </c>
      <c r="L586" s="74">
        <v>1</v>
      </c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>
        <v>3</v>
      </c>
      <c r="AC586" s="74"/>
      <c r="AD586" s="74">
        <v>3</v>
      </c>
      <c r="AE586" s="74"/>
      <c r="AF586" s="74"/>
      <c r="AG586" s="74"/>
      <c r="AH586" s="74"/>
      <c r="AI586" s="74"/>
      <c r="AJ586" s="74"/>
      <c r="AK586" s="74"/>
      <c r="AL586" s="74"/>
      <c r="AM586" s="74">
        <v>49</v>
      </c>
      <c r="AN586" s="74"/>
      <c r="AO586" s="74"/>
      <c r="AP586" s="74"/>
      <c r="AQ586" s="74"/>
      <c r="AR586" s="74"/>
      <c r="AS586" s="74"/>
      <c r="AT586" s="74">
        <v>5</v>
      </c>
      <c r="AU586" s="74"/>
      <c r="AV586" s="74"/>
      <c r="AW586" s="74"/>
      <c r="AX586" s="74"/>
      <c r="AY586" s="74"/>
      <c r="AZ586" s="74"/>
      <c r="BA586" s="56"/>
    </row>
    <row r="587" spans="2:53" ht="12.75" customHeight="1">
      <c r="B587" s="67" t="s">
        <v>904</v>
      </c>
      <c r="C587" s="116" t="s">
        <v>905</v>
      </c>
      <c r="D587" s="69">
        <f t="shared" si="107"/>
        <v>12</v>
      </c>
      <c r="E587" s="70">
        <f t="shared" si="108"/>
        <v>2</v>
      </c>
      <c r="F587" s="74"/>
      <c r="G587" s="74"/>
      <c r="H587" s="74"/>
      <c r="I587" s="74"/>
      <c r="J587" s="74"/>
      <c r="K587" s="74">
        <v>2</v>
      </c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>
        <v>10</v>
      </c>
      <c r="AU587" s="74"/>
      <c r="AV587" s="74"/>
      <c r="AW587" s="74"/>
      <c r="AX587" s="74"/>
      <c r="AY587" s="74"/>
      <c r="AZ587" s="74"/>
      <c r="BA587" s="56"/>
    </row>
    <row r="588" spans="2:53" ht="12.75" customHeight="1">
      <c r="B588" s="67" t="s">
        <v>906</v>
      </c>
      <c r="C588" s="116" t="s">
        <v>907</v>
      </c>
      <c r="D588" s="69">
        <f t="shared" si="107"/>
        <v>0</v>
      </c>
      <c r="E588" s="70">
        <f t="shared" si="108"/>
        <v>0</v>
      </c>
      <c r="F588" s="74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  <c r="AV588" s="74"/>
      <c r="AW588" s="74"/>
      <c r="AX588" s="74"/>
      <c r="AY588" s="74"/>
      <c r="AZ588" s="74"/>
      <c r="BA588" s="56"/>
    </row>
    <row r="589" spans="2:53" ht="12.75" customHeight="1">
      <c r="B589" s="67" t="s">
        <v>908</v>
      </c>
      <c r="C589" s="116" t="s">
        <v>909</v>
      </c>
      <c r="D589" s="69">
        <f t="shared" si="107"/>
        <v>0</v>
      </c>
      <c r="E589" s="70">
        <f t="shared" si="108"/>
        <v>0</v>
      </c>
      <c r="F589" s="74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  <c r="AV589" s="74"/>
      <c r="AW589" s="74"/>
      <c r="AX589" s="74"/>
      <c r="AY589" s="74"/>
      <c r="AZ589" s="74"/>
      <c r="BA589" s="56"/>
    </row>
    <row r="590" spans="2:53" ht="12.75" customHeight="1">
      <c r="B590" s="67" t="s">
        <v>910</v>
      </c>
      <c r="C590" s="116" t="s">
        <v>911</v>
      </c>
      <c r="D590" s="69">
        <f t="shared" si="107"/>
        <v>8</v>
      </c>
      <c r="E590" s="70">
        <f t="shared" si="108"/>
        <v>2</v>
      </c>
      <c r="F590" s="74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>
        <v>7</v>
      </c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>
        <v>1</v>
      </c>
      <c r="AS590" s="74"/>
      <c r="AT590" s="74"/>
      <c r="AU590" s="74"/>
      <c r="AV590" s="74"/>
      <c r="AW590" s="74"/>
      <c r="AX590" s="74"/>
      <c r="AY590" s="74"/>
      <c r="AZ590" s="74"/>
      <c r="BA590" s="56"/>
    </row>
    <row r="591" spans="2:53" ht="12.75" customHeight="1">
      <c r="B591" s="67" t="s">
        <v>912</v>
      </c>
      <c r="C591" s="116" t="s">
        <v>913</v>
      </c>
      <c r="D591" s="69">
        <f t="shared" si="107"/>
        <v>9</v>
      </c>
      <c r="E591" s="70">
        <f t="shared" si="108"/>
        <v>1</v>
      </c>
      <c r="F591" s="74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>
        <v>9</v>
      </c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  <c r="AV591" s="74"/>
      <c r="AW591" s="74"/>
      <c r="AX591" s="74"/>
      <c r="AY591" s="74"/>
      <c r="AZ591" s="74"/>
      <c r="BA591" s="56"/>
    </row>
    <row r="592" spans="2:53" ht="12.75" customHeight="1">
      <c r="B592" s="67" t="s">
        <v>914</v>
      </c>
      <c r="C592" s="116" t="s">
        <v>915</v>
      </c>
      <c r="D592" s="69">
        <f t="shared" si="107"/>
        <v>5</v>
      </c>
      <c r="E592" s="70">
        <f t="shared" si="108"/>
        <v>1</v>
      </c>
      <c r="F592" s="74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>
        <v>5</v>
      </c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  <c r="AV592" s="74"/>
      <c r="AW592" s="74"/>
      <c r="AX592" s="74"/>
      <c r="AY592" s="74"/>
      <c r="AZ592" s="74"/>
      <c r="BA592" s="56"/>
    </row>
    <row r="593" spans="2:53" ht="12.75" customHeight="1">
      <c r="B593" s="67" t="s">
        <v>916</v>
      </c>
      <c r="C593" s="116" t="s">
        <v>917</v>
      </c>
      <c r="D593" s="69">
        <f t="shared" si="107"/>
        <v>1</v>
      </c>
      <c r="E593" s="70">
        <f t="shared" si="108"/>
        <v>1</v>
      </c>
      <c r="F593" s="74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>
        <v>1</v>
      </c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  <c r="AV593" s="74"/>
      <c r="AW593" s="74"/>
      <c r="AX593" s="74"/>
      <c r="AY593" s="74"/>
      <c r="AZ593" s="74"/>
      <c r="BA593" s="56"/>
    </row>
    <row r="594" spans="2:53" ht="12.75" customHeight="1">
      <c r="B594" s="67" t="s">
        <v>918</v>
      </c>
      <c r="C594" s="116" t="s">
        <v>919</v>
      </c>
      <c r="D594" s="69">
        <f t="shared" si="107"/>
        <v>10</v>
      </c>
      <c r="E594" s="70">
        <f t="shared" si="108"/>
        <v>4</v>
      </c>
      <c r="F594" s="74">
        <v>1</v>
      </c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>
        <v>3</v>
      </c>
      <c r="AC594" s="74"/>
      <c r="AD594" s="74">
        <v>2</v>
      </c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>
        <v>4</v>
      </c>
      <c r="AU594" s="74"/>
      <c r="AV594" s="74"/>
      <c r="AW594" s="74"/>
      <c r="AX594" s="74"/>
      <c r="AY594" s="74"/>
      <c r="AZ594" s="74"/>
      <c r="BA594" s="56"/>
    </row>
    <row r="595" spans="2:53" ht="12.75" customHeight="1">
      <c r="B595" s="67" t="s">
        <v>920</v>
      </c>
      <c r="C595" s="116" t="s">
        <v>921</v>
      </c>
      <c r="D595" s="69">
        <f t="shared" si="107"/>
        <v>2</v>
      </c>
      <c r="E595" s="70">
        <f t="shared" si="108"/>
        <v>1</v>
      </c>
      <c r="F595" s="74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  <c r="AV595" s="74"/>
      <c r="AW595" s="74"/>
      <c r="AX595" s="74"/>
      <c r="AY595" s="74"/>
      <c r="AZ595" s="74">
        <v>2</v>
      </c>
      <c r="BA595" s="56"/>
    </row>
    <row r="596" spans="2:53" ht="12.75" customHeight="1">
      <c r="B596" s="67" t="s">
        <v>922</v>
      </c>
      <c r="C596" s="116" t="s">
        <v>923</v>
      </c>
      <c r="D596" s="69">
        <f t="shared" si="107"/>
        <v>12</v>
      </c>
      <c r="E596" s="70">
        <f t="shared" si="108"/>
        <v>2</v>
      </c>
      <c r="F596" s="74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>
        <v>2</v>
      </c>
      <c r="AU596" s="74"/>
      <c r="AV596" s="74"/>
      <c r="AW596" s="74"/>
      <c r="AX596" s="74"/>
      <c r="AY596" s="74"/>
      <c r="AZ596" s="74">
        <v>10</v>
      </c>
      <c r="BA596" s="56"/>
    </row>
    <row r="597" spans="2:53" ht="12.75" customHeight="1">
      <c r="B597" s="67" t="s">
        <v>924</v>
      </c>
      <c r="C597" s="116" t="s">
        <v>925</v>
      </c>
      <c r="D597" s="69">
        <f t="shared" si="107"/>
        <v>14</v>
      </c>
      <c r="E597" s="70">
        <f t="shared" si="108"/>
        <v>2</v>
      </c>
      <c r="F597" s="74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>
        <v>2</v>
      </c>
      <c r="AC597" s="74"/>
      <c r="AD597" s="74">
        <v>12</v>
      </c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  <c r="AV597" s="74"/>
      <c r="AW597" s="74"/>
      <c r="AX597" s="74"/>
      <c r="AY597" s="74"/>
      <c r="AZ597" s="74"/>
      <c r="BA597" s="56"/>
    </row>
    <row r="598" spans="2:53" ht="12.75" customHeight="1">
      <c r="B598" s="67" t="s">
        <v>926</v>
      </c>
      <c r="C598" s="116" t="s">
        <v>1137</v>
      </c>
      <c r="D598" s="69">
        <f t="shared" si="107"/>
        <v>8</v>
      </c>
      <c r="E598" s="70">
        <f t="shared" si="108"/>
        <v>4</v>
      </c>
      <c r="F598" s="74">
        <v>2</v>
      </c>
      <c r="G598" s="74"/>
      <c r="H598" s="74"/>
      <c r="I598" s="74"/>
      <c r="J598" s="74"/>
      <c r="K598" s="74">
        <v>2</v>
      </c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>
        <v>2</v>
      </c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>
        <v>2</v>
      </c>
      <c r="AU598" s="74"/>
      <c r="AV598" s="74"/>
      <c r="AW598" s="74"/>
      <c r="AX598" s="74"/>
      <c r="AY598" s="74"/>
      <c r="AZ598" s="74"/>
      <c r="BA598" s="56"/>
    </row>
    <row r="599" spans="2:53" ht="12.75" customHeight="1">
      <c r="B599" s="67" t="s">
        <v>927</v>
      </c>
      <c r="C599" s="116" t="s">
        <v>928</v>
      </c>
      <c r="D599" s="69">
        <f t="shared" si="107"/>
        <v>0</v>
      </c>
      <c r="E599" s="70">
        <f t="shared" si="108"/>
        <v>0</v>
      </c>
      <c r="F599" s="74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  <c r="AV599" s="74"/>
      <c r="AW599" s="74"/>
      <c r="AX599" s="74"/>
      <c r="AY599" s="74"/>
      <c r="AZ599" s="74"/>
      <c r="BA599" s="56"/>
    </row>
    <row r="600" spans="2:53" ht="12.75" customHeight="1">
      <c r="B600" s="67" t="s">
        <v>929</v>
      </c>
      <c r="C600" s="116" t="s">
        <v>930</v>
      </c>
      <c r="D600" s="69">
        <f t="shared" si="107"/>
        <v>5</v>
      </c>
      <c r="E600" s="70">
        <f t="shared" si="108"/>
        <v>1</v>
      </c>
      <c r="F600" s="74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>
        <v>5</v>
      </c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  <c r="AV600" s="74"/>
      <c r="AW600" s="74"/>
      <c r="AX600" s="74"/>
      <c r="AY600" s="74"/>
      <c r="AZ600" s="74"/>
      <c r="BA600" s="56"/>
    </row>
    <row r="601" spans="2:53" ht="12.75" customHeight="1">
      <c r="B601" s="67" t="s">
        <v>931</v>
      </c>
      <c r="C601" s="116" t="s">
        <v>932</v>
      </c>
      <c r="D601" s="69">
        <f t="shared" si="107"/>
        <v>2</v>
      </c>
      <c r="E601" s="70">
        <f t="shared" si="108"/>
        <v>1</v>
      </c>
      <c r="F601" s="74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>
        <v>2</v>
      </c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  <c r="AV601" s="74"/>
      <c r="AW601" s="74"/>
      <c r="AX601" s="74"/>
      <c r="AY601" s="74"/>
      <c r="AZ601" s="74"/>
      <c r="BA601" s="56"/>
    </row>
    <row r="602" spans="2:53" ht="12.75" customHeight="1">
      <c r="B602" s="67" t="s">
        <v>933</v>
      </c>
      <c r="C602" s="116" t="s">
        <v>934</v>
      </c>
      <c r="D602" s="69">
        <f t="shared" si="107"/>
        <v>7</v>
      </c>
      <c r="E602" s="70">
        <f t="shared" si="108"/>
        <v>3</v>
      </c>
      <c r="F602" s="74">
        <v>2</v>
      </c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>
        <v>3</v>
      </c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  <c r="AV602" s="74"/>
      <c r="AW602" s="74"/>
      <c r="AX602" s="74"/>
      <c r="AY602" s="74"/>
      <c r="AZ602" s="74">
        <v>2</v>
      </c>
      <c r="BA602" s="56"/>
    </row>
    <row r="603" spans="2:53" ht="12.75" customHeight="1">
      <c r="B603" s="67" t="s">
        <v>935</v>
      </c>
      <c r="C603" s="116" t="s">
        <v>936</v>
      </c>
      <c r="D603" s="69">
        <f aca="true" t="shared" si="109" ref="D603:D616">SUM(F603:AZ603)</f>
        <v>12</v>
      </c>
      <c r="E603" s="70">
        <f aca="true" t="shared" si="110" ref="E603:E615">COUNT(F603:AZ603)</f>
        <v>5</v>
      </c>
      <c r="F603" s="74">
        <v>1</v>
      </c>
      <c r="G603" s="74"/>
      <c r="H603" s="74"/>
      <c r="I603" s="74"/>
      <c r="J603" s="74"/>
      <c r="K603" s="74">
        <v>1</v>
      </c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>
        <v>1</v>
      </c>
      <c r="AC603" s="74"/>
      <c r="AD603" s="74">
        <v>5</v>
      </c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>
        <v>4</v>
      </c>
      <c r="AU603" s="74"/>
      <c r="AV603" s="74"/>
      <c r="AW603" s="74"/>
      <c r="AX603" s="74"/>
      <c r="AY603" s="74"/>
      <c r="AZ603" s="74"/>
      <c r="BA603" s="56"/>
    </row>
    <row r="604" spans="2:53" ht="12.75" customHeight="1">
      <c r="B604" s="67" t="s">
        <v>937</v>
      </c>
      <c r="C604" s="151" t="s">
        <v>938</v>
      </c>
      <c r="D604" s="69">
        <f t="shared" si="109"/>
        <v>5</v>
      </c>
      <c r="E604" s="70">
        <f t="shared" si="110"/>
        <v>2</v>
      </c>
      <c r="F604" s="74"/>
      <c r="G604" s="74"/>
      <c r="H604" s="74"/>
      <c r="I604" s="74"/>
      <c r="J604" s="74"/>
      <c r="K604" s="74">
        <v>2</v>
      </c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>
        <v>3</v>
      </c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  <c r="AV604" s="74"/>
      <c r="AW604" s="74"/>
      <c r="AX604" s="74"/>
      <c r="AY604" s="74"/>
      <c r="AZ604" s="74"/>
      <c r="BA604" s="56"/>
    </row>
    <row r="605" spans="2:53" ht="12.75" customHeight="1">
      <c r="B605" s="67" t="s">
        <v>939</v>
      </c>
      <c r="C605" s="116" t="s">
        <v>940</v>
      </c>
      <c r="D605" s="69">
        <f t="shared" si="109"/>
        <v>4</v>
      </c>
      <c r="E605" s="70">
        <f t="shared" si="110"/>
        <v>1</v>
      </c>
      <c r="F605" s="74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>
        <v>4</v>
      </c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  <c r="AV605" s="74"/>
      <c r="AW605" s="74"/>
      <c r="AX605" s="74"/>
      <c r="AY605" s="74"/>
      <c r="AZ605" s="74"/>
      <c r="BA605" s="56"/>
    </row>
    <row r="606" spans="2:53" ht="12.75" customHeight="1">
      <c r="B606" s="67" t="s">
        <v>941</v>
      </c>
      <c r="C606" s="116" t="s">
        <v>1124</v>
      </c>
      <c r="D606" s="69">
        <f t="shared" si="109"/>
        <v>5</v>
      </c>
      <c r="E606" s="70">
        <f t="shared" si="110"/>
        <v>3</v>
      </c>
      <c r="F606" s="74"/>
      <c r="G606" s="74"/>
      <c r="H606" s="74"/>
      <c r="I606" s="74"/>
      <c r="J606" s="74"/>
      <c r="K606" s="74"/>
      <c r="L606" s="74">
        <v>1</v>
      </c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>
        <v>1</v>
      </c>
      <c r="AC606" s="74"/>
      <c r="AD606" s="74">
        <v>3</v>
      </c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  <c r="AV606" s="74"/>
      <c r="AW606" s="74"/>
      <c r="AX606" s="74"/>
      <c r="AY606" s="74"/>
      <c r="AZ606" s="74"/>
      <c r="BA606" s="56"/>
    </row>
    <row r="607" spans="2:53" ht="12.75" customHeight="1">
      <c r="B607" s="67" t="s">
        <v>942</v>
      </c>
      <c r="C607" s="116" t="s">
        <v>943</v>
      </c>
      <c r="D607" s="69">
        <f t="shared" si="109"/>
        <v>0</v>
      </c>
      <c r="E607" s="70">
        <f t="shared" si="110"/>
        <v>0</v>
      </c>
      <c r="F607" s="74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  <c r="AV607" s="74"/>
      <c r="AW607" s="74"/>
      <c r="AX607" s="74"/>
      <c r="AY607" s="74"/>
      <c r="AZ607" s="74"/>
      <c r="BA607" s="56"/>
    </row>
    <row r="608" spans="2:53" ht="12.75" customHeight="1">
      <c r="B608" s="75" t="s">
        <v>944</v>
      </c>
      <c r="C608" s="118" t="s">
        <v>1163</v>
      </c>
      <c r="D608" s="69">
        <f t="shared" si="109"/>
        <v>0</v>
      </c>
      <c r="E608" s="70">
        <f t="shared" si="110"/>
        <v>0</v>
      </c>
      <c r="F608" s="74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  <c r="AV608" s="74"/>
      <c r="AW608" s="74"/>
      <c r="AX608" s="74"/>
      <c r="AY608" s="74"/>
      <c r="AZ608" s="74"/>
      <c r="BA608" s="56"/>
    </row>
    <row r="609" spans="2:53" ht="12.75" customHeight="1">
      <c r="B609" s="67" t="s">
        <v>945</v>
      </c>
      <c r="C609" s="118" t="s">
        <v>1194</v>
      </c>
      <c r="D609" s="69">
        <f t="shared" si="109"/>
        <v>0</v>
      </c>
      <c r="E609" s="70">
        <f t="shared" si="110"/>
        <v>0</v>
      </c>
      <c r="F609" s="74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  <c r="AV609" s="74"/>
      <c r="AW609" s="74"/>
      <c r="AX609" s="74"/>
      <c r="AY609" s="74"/>
      <c r="AZ609" s="74"/>
      <c r="BA609" s="56"/>
    </row>
    <row r="610" spans="2:53" ht="12.75" customHeight="1" hidden="1">
      <c r="B610" s="75" t="s">
        <v>946</v>
      </c>
      <c r="C610" s="118"/>
      <c r="D610" s="69">
        <f t="shared" si="109"/>
        <v>0</v>
      </c>
      <c r="E610" s="70">
        <f t="shared" si="110"/>
        <v>0</v>
      </c>
      <c r="F610" s="74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  <c r="AV610" s="74"/>
      <c r="AW610" s="74"/>
      <c r="AX610" s="74"/>
      <c r="AY610" s="74"/>
      <c r="AZ610" s="74"/>
      <c r="BA610" s="56"/>
    </row>
    <row r="611" spans="2:53" ht="12.75" customHeight="1" hidden="1">
      <c r="B611" s="67" t="s">
        <v>1156</v>
      </c>
      <c r="C611" s="118"/>
      <c r="D611" s="69">
        <f t="shared" si="109"/>
        <v>0</v>
      </c>
      <c r="E611" s="70">
        <f t="shared" si="110"/>
        <v>0</v>
      </c>
      <c r="F611" s="74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  <c r="AV611" s="74"/>
      <c r="AW611" s="74"/>
      <c r="AX611" s="74"/>
      <c r="AY611" s="74"/>
      <c r="AZ611" s="74"/>
      <c r="BA611" s="56"/>
    </row>
    <row r="612" spans="2:53" ht="12.75" customHeight="1" hidden="1">
      <c r="B612" s="75" t="s">
        <v>1157</v>
      </c>
      <c r="C612" s="118"/>
      <c r="D612" s="69">
        <f t="shared" si="109"/>
        <v>0</v>
      </c>
      <c r="E612" s="70">
        <f t="shared" si="110"/>
        <v>0</v>
      </c>
      <c r="F612" s="74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  <c r="AV612" s="74"/>
      <c r="AW612" s="74"/>
      <c r="AX612" s="74"/>
      <c r="AY612" s="74"/>
      <c r="AZ612" s="74"/>
      <c r="BA612" s="56"/>
    </row>
    <row r="613" spans="2:53" ht="12.75" customHeight="1" hidden="1">
      <c r="B613" s="67" t="s">
        <v>1195</v>
      </c>
      <c r="C613" s="118"/>
      <c r="D613" s="69">
        <f t="shared" si="109"/>
        <v>0</v>
      </c>
      <c r="E613" s="70">
        <f t="shared" si="110"/>
        <v>0</v>
      </c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56"/>
    </row>
    <row r="614" spans="2:53" ht="12.75" customHeight="1" hidden="1">
      <c r="B614" s="75" t="s">
        <v>1196</v>
      </c>
      <c r="C614" s="118"/>
      <c r="D614" s="69">
        <f t="shared" si="109"/>
        <v>0</v>
      </c>
      <c r="E614" s="70">
        <f t="shared" si="110"/>
        <v>0</v>
      </c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56"/>
    </row>
    <row r="615" spans="2:53" ht="12.75" customHeight="1" thickBot="1">
      <c r="B615" s="67" t="s">
        <v>947</v>
      </c>
      <c r="C615" s="68" t="s">
        <v>712</v>
      </c>
      <c r="D615" s="69">
        <f t="shared" si="109"/>
        <v>0</v>
      </c>
      <c r="E615" s="81">
        <f t="shared" si="110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/>
      <c r="AS615" s="83"/>
      <c r="AT615" s="83"/>
      <c r="AU615" s="83"/>
      <c r="AV615" s="83"/>
      <c r="AW615" s="83"/>
      <c r="AX615" s="83"/>
      <c r="AY615" s="83"/>
      <c r="AZ615" s="83"/>
      <c r="BA615" s="56"/>
    </row>
    <row r="616" spans="2:53" ht="12.75" customHeight="1" thickBot="1">
      <c r="B616" s="84"/>
      <c r="C616" s="200" t="s">
        <v>948</v>
      </c>
      <c r="D616" s="85">
        <f t="shared" si="109"/>
        <v>496</v>
      </c>
      <c r="E616" s="10"/>
      <c r="F616" s="87">
        <f aca="true" t="shared" si="111" ref="F616:S616">SUM(F539:F615)</f>
        <v>47</v>
      </c>
      <c r="G616" s="87">
        <f t="shared" si="111"/>
        <v>4</v>
      </c>
      <c r="H616" s="87">
        <f t="shared" si="111"/>
        <v>0</v>
      </c>
      <c r="I616" s="87">
        <f t="shared" si="111"/>
        <v>0</v>
      </c>
      <c r="J616" s="87">
        <f t="shared" si="111"/>
        <v>0</v>
      </c>
      <c r="K616" s="87">
        <f t="shared" si="111"/>
        <v>29</v>
      </c>
      <c r="L616" s="87">
        <f t="shared" si="111"/>
        <v>5</v>
      </c>
      <c r="M616" s="87">
        <f t="shared" si="111"/>
        <v>2</v>
      </c>
      <c r="N616" s="87">
        <f t="shared" si="111"/>
        <v>0</v>
      </c>
      <c r="O616" s="87">
        <f t="shared" si="111"/>
        <v>0</v>
      </c>
      <c r="P616" s="87">
        <f t="shared" si="111"/>
        <v>0</v>
      </c>
      <c r="Q616" s="87">
        <f t="shared" si="111"/>
        <v>0</v>
      </c>
      <c r="R616" s="87">
        <f t="shared" si="111"/>
        <v>0</v>
      </c>
      <c r="S616" s="87">
        <f t="shared" si="111"/>
        <v>2</v>
      </c>
      <c r="T616" s="87">
        <f aca="true" t="shared" si="112" ref="T616:AZ616">SUM(T539:T615)</f>
        <v>0</v>
      </c>
      <c r="U616" s="87">
        <f t="shared" si="112"/>
        <v>0</v>
      </c>
      <c r="V616" s="87">
        <f t="shared" si="112"/>
        <v>0</v>
      </c>
      <c r="W616" s="87">
        <f t="shared" si="112"/>
        <v>0</v>
      </c>
      <c r="X616" s="87">
        <f t="shared" si="112"/>
        <v>0</v>
      </c>
      <c r="Y616" s="87">
        <f t="shared" si="112"/>
        <v>0</v>
      </c>
      <c r="Z616" s="87">
        <f t="shared" si="112"/>
        <v>0</v>
      </c>
      <c r="AA616" s="87">
        <f t="shared" si="112"/>
        <v>0</v>
      </c>
      <c r="AB616" s="87">
        <f t="shared" si="112"/>
        <v>23</v>
      </c>
      <c r="AC616" s="87">
        <f t="shared" si="112"/>
        <v>0</v>
      </c>
      <c r="AD616" s="87">
        <f t="shared" si="112"/>
        <v>250</v>
      </c>
      <c r="AE616" s="87">
        <f t="shared" si="112"/>
        <v>0</v>
      </c>
      <c r="AF616" s="87">
        <f t="shared" si="112"/>
        <v>0</v>
      </c>
      <c r="AG616" s="87">
        <f t="shared" si="112"/>
        <v>0</v>
      </c>
      <c r="AH616" s="87">
        <f t="shared" si="112"/>
        <v>2</v>
      </c>
      <c r="AI616" s="87">
        <f t="shared" si="112"/>
        <v>0</v>
      </c>
      <c r="AJ616" s="87">
        <f t="shared" si="112"/>
        <v>0</v>
      </c>
      <c r="AK616" s="87">
        <f>SUM(AK539:AK615)</f>
        <v>0</v>
      </c>
      <c r="AL616" s="87">
        <f t="shared" si="112"/>
        <v>0</v>
      </c>
      <c r="AM616" s="87">
        <f t="shared" si="112"/>
        <v>49</v>
      </c>
      <c r="AN616" s="87">
        <f t="shared" si="112"/>
        <v>0</v>
      </c>
      <c r="AO616" s="87">
        <f t="shared" si="112"/>
        <v>3</v>
      </c>
      <c r="AP616" s="87">
        <f t="shared" si="112"/>
        <v>0</v>
      </c>
      <c r="AQ616" s="87">
        <f t="shared" si="112"/>
        <v>0</v>
      </c>
      <c r="AR616" s="87">
        <f t="shared" si="112"/>
        <v>1</v>
      </c>
      <c r="AS616" s="87">
        <f t="shared" si="112"/>
        <v>0</v>
      </c>
      <c r="AT616" s="87">
        <f t="shared" si="112"/>
        <v>43</v>
      </c>
      <c r="AU616" s="87">
        <f t="shared" si="112"/>
        <v>0</v>
      </c>
      <c r="AV616" s="87">
        <f t="shared" si="112"/>
        <v>0</v>
      </c>
      <c r="AW616" s="87">
        <f t="shared" si="112"/>
        <v>0</v>
      </c>
      <c r="AX616" s="87">
        <f t="shared" si="112"/>
        <v>0</v>
      </c>
      <c r="AY616" s="87">
        <f t="shared" si="112"/>
        <v>0</v>
      </c>
      <c r="AZ616" s="87">
        <f t="shared" si="112"/>
        <v>36</v>
      </c>
      <c r="BA616" s="56"/>
    </row>
    <row r="617" spans="2:53" ht="12.75" customHeight="1" thickBot="1">
      <c r="B617" s="154" t="s">
        <v>10</v>
      </c>
      <c r="C617" s="154" t="s">
        <v>949</v>
      </c>
      <c r="D617" s="150"/>
      <c r="E617" s="10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  <c r="AC617" s="96"/>
      <c r="AD617" s="96"/>
      <c r="AE617" s="96"/>
      <c r="AF617" s="96"/>
      <c r="AG617" s="96"/>
      <c r="AH617" s="96"/>
      <c r="AI617" s="96"/>
      <c r="AJ617" s="96"/>
      <c r="AK617" s="96"/>
      <c r="AL617" s="96"/>
      <c r="AM617" s="96"/>
      <c r="AN617" s="96"/>
      <c r="AO617" s="96"/>
      <c r="AP617" s="96"/>
      <c r="AQ617" s="96"/>
      <c r="AR617" s="96"/>
      <c r="AS617" s="96"/>
      <c r="AT617" s="96"/>
      <c r="AU617" s="96"/>
      <c r="AV617" s="96"/>
      <c r="AW617" s="96"/>
      <c r="AX617" s="96"/>
      <c r="AY617" s="96"/>
      <c r="AZ617" s="96"/>
      <c r="BA617" s="56"/>
    </row>
    <row r="618" spans="2:53" ht="12.75" customHeight="1">
      <c r="B618" s="62" t="s">
        <v>950</v>
      </c>
      <c r="C618" s="97" t="s">
        <v>951</v>
      </c>
      <c r="D618" s="64">
        <f aca="true" t="shared" si="113" ref="D618:D642">SUM(F618:AZ618)</f>
        <v>0</v>
      </c>
      <c r="E618" s="65">
        <f aca="true" t="shared" si="114" ref="E618:E641">COUNT(F618:AZ618)</f>
        <v>0</v>
      </c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  <c r="AX618" s="91"/>
      <c r="AY618" s="91"/>
      <c r="AZ618" s="91"/>
      <c r="BA618" s="56"/>
    </row>
    <row r="619" spans="2:53" ht="12.75" customHeight="1">
      <c r="B619" s="67" t="s">
        <v>952</v>
      </c>
      <c r="C619" s="116" t="s">
        <v>953</v>
      </c>
      <c r="D619" s="69">
        <f t="shared" si="113"/>
        <v>1</v>
      </c>
      <c r="E619" s="70">
        <f t="shared" si="114"/>
        <v>1</v>
      </c>
      <c r="F619" s="74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  <c r="AV619" s="74"/>
      <c r="AW619" s="74"/>
      <c r="AX619" s="74"/>
      <c r="AY619" s="74"/>
      <c r="AZ619" s="74">
        <v>1</v>
      </c>
      <c r="BA619" s="56"/>
    </row>
    <row r="620" spans="2:53" ht="12.75" customHeight="1">
      <c r="B620" s="67" t="s">
        <v>954</v>
      </c>
      <c r="C620" s="116" t="s">
        <v>955</v>
      </c>
      <c r="D620" s="69">
        <f t="shared" si="113"/>
        <v>2</v>
      </c>
      <c r="E620" s="70">
        <f t="shared" si="114"/>
        <v>1</v>
      </c>
      <c r="F620" s="74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>
        <v>2</v>
      </c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  <c r="AV620" s="74"/>
      <c r="AW620" s="74"/>
      <c r="AX620" s="74"/>
      <c r="AY620" s="74"/>
      <c r="AZ620" s="74"/>
      <c r="BA620" s="56"/>
    </row>
    <row r="621" spans="2:53" ht="12.75" customHeight="1">
      <c r="B621" s="67" t="s">
        <v>956</v>
      </c>
      <c r="C621" s="116" t="s">
        <v>957</v>
      </c>
      <c r="D621" s="69">
        <f t="shared" si="113"/>
        <v>2</v>
      </c>
      <c r="E621" s="70">
        <f t="shared" si="114"/>
        <v>1</v>
      </c>
      <c r="F621" s="74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  <c r="AV621" s="74"/>
      <c r="AW621" s="74"/>
      <c r="AX621" s="74"/>
      <c r="AY621" s="74"/>
      <c r="AZ621" s="74">
        <v>2</v>
      </c>
      <c r="BA621" s="56"/>
    </row>
    <row r="622" spans="2:53" ht="12.75" customHeight="1">
      <c r="B622" s="67" t="s">
        <v>958</v>
      </c>
      <c r="C622" s="116" t="s">
        <v>959</v>
      </c>
      <c r="D622" s="69">
        <f t="shared" si="113"/>
        <v>0</v>
      </c>
      <c r="E622" s="70">
        <f t="shared" si="114"/>
        <v>0</v>
      </c>
      <c r="F622" s="74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  <c r="AV622" s="74"/>
      <c r="AW622" s="74"/>
      <c r="AX622" s="74"/>
      <c r="AY622" s="74"/>
      <c r="AZ622" s="74"/>
      <c r="BA622" s="56"/>
    </row>
    <row r="623" spans="2:53" ht="12.75" customHeight="1">
      <c r="B623" s="67" t="s">
        <v>960</v>
      </c>
      <c r="C623" s="116" t="s">
        <v>961</v>
      </c>
      <c r="D623" s="69">
        <f t="shared" si="113"/>
        <v>0</v>
      </c>
      <c r="E623" s="70">
        <f t="shared" si="114"/>
        <v>0</v>
      </c>
      <c r="F623" s="74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  <c r="AV623" s="74"/>
      <c r="AW623" s="74"/>
      <c r="AX623" s="74"/>
      <c r="AY623" s="74"/>
      <c r="AZ623" s="74"/>
      <c r="BA623" s="56"/>
    </row>
    <row r="624" spans="2:53" ht="12.75" customHeight="1">
      <c r="B624" s="67" t="s">
        <v>962</v>
      </c>
      <c r="C624" s="116" t="s">
        <v>963</v>
      </c>
      <c r="D624" s="69">
        <f t="shared" si="113"/>
        <v>0</v>
      </c>
      <c r="E624" s="70">
        <f t="shared" si="114"/>
        <v>0</v>
      </c>
      <c r="F624" s="74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  <c r="AV624" s="74"/>
      <c r="AW624" s="74"/>
      <c r="AX624" s="74"/>
      <c r="AY624" s="74"/>
      <c r="AZ624" s="74"/>
      <c r="BA624" s="56"/>
    </row>
    <row r="625" spans="2:53" ht="12.75" customHeight="1">
      <c r="B625" s="67" t="s">
        <v>964</v>
      </c>
      <c r="C625" s="116" t="s">
        <v>965</v>
      </c>
      <c r="D625" s="69">
        <f t="shared" si="113"/>
        <v>0</v>
      </c>
      <c r="E625" s="70">
        <f t="shared" si="114"/>
        <v>0</v>
      </c>
      <c r="F625" s="74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  <c r="AV625" s="74"/>
      <c r="AW625" s="74"/>
      <c r="AX625" s="74"/>
      <c r="AY625" s="74"/>
      <c r="AZ625" s="74"/>
      <c r="BA625" s="56"/>
    </row>
    <row r="626" spans="2:53" ht="12.75" customHeight="1">
      <c r="B626" s="67" t="s">
        <v>966</v>
      </c>
      <c r="C626" s="116" t="s">
        <v>967</v>
      </c>
      <c r="D626" s="69">
        <f t="shared" si="113"/>
        <v>0</v>
      </c>
      <c r="E626" s="70">
        <f t="shared" si="114"/>
        <v>0</v>
      </c>
      <c r="F626" s="74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  <c r="AV626" s="74"/>
      <c r="AW626" s="74"/>
      <c r="AX626" s="74"/>
      <c r="AY626" s="74"/>
      <c r="AZ626" s="74"/>
      <c r="BA626" s="56"/>
    </row>
    <row r="627" spans="2:53" ht="12.75" customHeight="1">
      <c r="B627" s="67" t="s">
        <v>968</v>
      </c>
      <c r="C627" s="116" t="s">
        <v>969</v>
      </c>
      <c r="D627" s="69">
        <f t="shared" si="113"/>
        <v>0</v>
      </c>
      <c r="E627" s="70">
        <f t="shared" si="114"/>
        <v>0</v>
      </c>
      <c r="F627" s="74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  <c r="AV627" s="74"/>
      <c r="AW627" s="74"/>
      <c r="AX627" s="74"/>
      <c r="AY627" s="74"/>
      <c r="AZ627" s="74"/>
      <c r="BA627" s="56"/>
    </row>
    <row r="628" spans="2:53" ht="12.75" customHeight="1">
      <c r="B628" s="67" t="s">
        <v>970</v>
      </c>
      <c r="C628" s="116" t="s">
        <v>971</v>
      </c>
      <c r="D628" s="69">
        <f t="shared" si="113"/>
        <v>2</v>
      </c>
      <c r="E628" s="70">
        <f t="shared" si="114"/>
        <v>1</v>
      </c>
      <c r="F628" s="74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>
        <v>2</v>
      </c>
      <c r="AS628" s="74"/>
      <c r="AT628" s="74"/>
      <c r="AU628" s="74"/>
      <c r="AV628" s="74"/>
      <c r="AW628" s="74"/>
      <c r="AX628" s="74"/>
      <c r="AY628" s="74"/>
      <c r="AZ628" s="74"/>
      <c r="BA628" s="56"/>
    </row>
    <row r="629" spans="2:53" ht="12.75" customHeight="1">
      <c r="B629" s="67" t="s">
        <v>972</v>
      </c>
      <c r="C629" s="116" t="s">
        <v>973</v>
      </c>
      <c r="D629" s="69">
        <f t="shared" si="113"/>
        <v>2</v>
      </c>
      <c r="E629" s="70">
        <f t="shared" si="114"/>
        <v>1</v>
      </c>
      <c r="F629" s="74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  <c r="AV629" s="74"/>
      <c r="AW629" s="74"/>
      <c r="AX629" s="74"/>
      <c r="AY629" s="74"/>
      <c r="AZ629" s="74">
        <v>2</v>
      </c>
      <c r="BA629" s="56"/>
    </row>
    <row r="630" spans="2:53" ht="12.75" customHeight="1">
      <c r="B630" s="67" t="s">
        <v>974</v>
      </c>
      <c r="C630" s="116" t="s">
        <v>975</v>
      </c>
      <c r="D630" s="69">
        <f t="shared" si="113"/>
        <v>0</v>
      </c>
      <c r="E630" s="70">
        <f t="shared" si="114"/>
        <v>0</v>
      </c>
      <c r="F630" s="74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  <c r="AV630" s="74"/>
      <c r="AW630" s="74"/>
      <c r="AX630" s="74"/>
      <c r="AY630" s="74"/>
      <c r="AZ630" s="74"/>
      <c r="BA630" s="56"/>
    </row>
    <row r="631" spans="2:53" ht="12.75" customHeight="1">
      <c r="B631" s="67" t="s">
        <v>976</v>
      </c>
      <c r="C631" s="116" t="s">
        <v>977</v>
      </c>
      <c r="D631" s="69">
        <f t="shared" si="113"/>
        <v>0</v>
      </c>
      <c r="E631" s="70">
        <f t="shared" si="114"/>
        <v>0</v>
      </c>
      <c r="F631" s="74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  <c r="AV631" s="74"/>
      <c r="AW631" s="74"/>
      <c r="AX631" s="74"/>
      <c r="AY631" s="74"/>
      <c r="AZ631" s="74"/>
      <c r="BA631" s="56"/>
    </row>
    <row r="632" spans="2:53" ht="12.75" customHeight="1">
      <c r="B632" s="67" t="s">
        <v>978</v>
      </c>
      <c r="C632" s="131" t="s">
        <v>979</v>
      </c>
      <c r="D632" s="69">
        <f t="shared" si="113"/>
        <v>0</v>
      </c>
      <c r="E632" s="70">
        <f t="shared" si="114"/>
        <v>0</v>
      </c>
      <c r="F632" s="74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  <c r="AV632" s="74"/>
      <c r="AW632" s="74"/>
      <c r="AX632" s="74"/>
      <c r="AY632" s="74"/>
      <c r="AZ632" s="74"/>
      <c r="BA632" s="56"/>
    </row>
    <row r="633" spans="2:53" ht="12.75" customHeight="1">
      <c r="B633" s="67" t="s">
        <v>980</v>
      </c>
      <c r="C633" s="116" t="s">
        <v>981</v>
      </c>
      <c r="D633" s="69">
        <f t="shared" si="113"/>
        <v>4</v>
      </c>
      <c r="E633" s="70">
        <f t="shared" si="114"/>
        <v>2</v>
      </c>
      <c r="F633" s="74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>
        <v>2</v>
      </c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  <c r="AV633" s="74"/>
      <c r="AW633" s="74"/>
      <c r="AX633" s="74"/>
      <c r="AY633" s="74"/>
      <c r="AZ633" s="74">
        <v>2</v>
      </c>
      <c r="BA633" s="56"/>
    </row>
    <row r="634" spans="2:53" ht="12.75" customHeight="1">
      <c r="B634" s="67" t="s">
        <v>982</v>
      </c>
      <c r="C634" s="116" t="s">
        <v>983</v>
      </c>
      <c r="D634" s="69">
        <f t="shared" si="113"/>
        <v>0</v>
      </c>
      <c r="E634" s="70">
        <f t="shared" si="114"/>
        <v>0</v>
      </c>
      <c r="F634" s="74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  <c r="AV634" s="74"/>
      <c r="AW634" s="74"/>
      <c r="AX634" s="74"/>
      <c r="AY634" s="74"/>
      <c r="AZ634" s="74"/>
      <c r="BA634" s="56"/>
    </row>
    <row r="635" spans="2:53" ht="12.75" customHeight="1">
      <c r="B635" s="75" t="s">
        <v>984</v>
      </c>
      <c r="C635" s="118" t="s">
        <v>1164</v>
      </c>
      <c r="D635" s="69">
        <f t="shared" si="113"/>
        <v>0</v>
      </c>
      <c r="E635" s="70">
        <f t="shared" si="114"/>
        <v>0</v>
      </c>
      <c r="F635" s="74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  <c r="AV635" s="74"/>
      <c r="AW635" s="74"/>
      <c r="AX635" s="74"/>
      <c r="AY635" s="74"/>
      <c r="AZ635" s="74"/>
      <c r="BA635" s="56"/>
    </row>
    <row r="636" spans="2:53" ht="12.75" customHeight="1" hidden="1">
      <c r="B636" s="75" t="s">
        <v>985</v>
      </c>
      <c r="C636" s="118"/>
      <c r="D636" s="69">
        <f t="shared" si="113"/>
        <v>0</v>
      </c>
      <c r="E636" s="70">
        <f t="shared" si="114"/>
        <v>0</v>
      </c>
      <c r="F636" s="74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  <c r="AV636" s="74"/>
      <c r="AW636" s="74"/>
      <c r="AX636" s="74"/>
      <c r="AY636" s="74"/>
      <c r="AZ636" s="74"/>
      <c r="BA636" s="56"/>
    </row>
    <row r="637" spans="2:53" ht="12.75" customHeight="1" hidden="1">
      <c r="B637" s="75" t="s">
        <v>986</v>
      </c>
      <c r="C637" s="118"/>
      <c r="D637" s="69">
        <f t="shared" si="113"/>
        <v>0</v>
      </c>
      <c r="E637" s="70">
        <f t="shared" si="114"/>
        <v>0</v>
      </c>
      <c r="F637" s="74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  <c r="AV637" s="74"/>
      <c r="AW637" s="74"/>
      <c r="AX637" s="74"/>
      <c r="AY637" s="74"/>
      <c r="AZ637" s="74"/>
      <c r="BA637" s="56"/>
    </row>
    <row r="638" spans="2:53" ht="12.75" customHeight="1" hidden="1">
      <c r="B638" s="75" t="s">
        <v>1197</v>
      </c>
      <c r="C638" s="118"/>
      <c r="D638" s="69">
        <f t="shared" si="113"/>
        <v>0</v>
      </c>
      <c r="E638" s="70">
        <f t="shared" si="114"/>
        <v>0</v>
      </c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56"/>
    </row>
    <row r="639" spans="2:53" ht="12.75" customHeight="1" hidden="1">
      <c r="B639" s="75" t="s">
        <v>1198</v>
      </c>
      <c r="C639" s="118"/>
      <c r="D639" s="69">
        <f t="shared" si="113"/>
        <v>0</v>
      </c>
      <c r="E639" s="70">
        <f t="shared" si="114"/>
        <v>0</v>
      </c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56"/>
    </row>
    <row r="640" spans="2:53" ht="12.75" customHeight="1" hidden="1">
      <c r="B640" s="75" t="s">
        <v>1199</v>
      </c>
      <c r="C640" s="118"/>
      <c r="D640" s="69">
        <f t="shared" si="113"/>
        <v>0</v>
      </c>
      <c r="E640" s="70">
        <f t="shared" si="114"/>
        <v>0</v>
      </c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56"/>
    </row>
    <row r="641" spans="2:53" ht="12.75" customHeight="1" thickBot="1">
      <c r="B641" s="67" t="s">
        <v>987</v>
      </c>
      <c r="C641" s="68" t="s">
        <v>712</v>
      </c>
      <c r="D641" s="69">
        <f t="shared" si="113"/>
        <v>0</v>
      </c>
      <c r="E641" s="81">
        <f t="shared" si="114"/>
        <v>0</v>
      </c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  <c r="AI641" s="83"/>
      <c r="AJ641" s="83"/>
      <c r="AK641" s="83"/>
      <c r="AL641" s="83"/>
      <c r="AM641" s="83"/>
      <c r="AN641" s="83"/>
      <c r="AO641" s="83"/>
      <c r="AP641" s="83"/>
      <c r="AQ641" s="83"/>
      <c r="AR641" s="83"/>
      <c r="AS641" s="83"/>
      <c r="AT641" s="83"/>
      <c r="AU641" s="83"/>
      <c r="AV641" s="83"/>
      <c r="AW641" s="83"/>
      <c r="AX641" s="83"/>
      <c r="AY641" s="83"/>
      <c r="AZ641" s="83"/>
      <c r="BA641" s="56"/>
    </row>
    <row r="642" spans="2:53" ht="12.75" customHeight="1" thickBot="1">
      <c r="B642" s="148"/>
      <c r="C642" s="200" t="s">
        <v>988</v>
      </c>
      <c r="D642" s="85">
        <f t="shared" si="113"/>
        <v>13</v>
      </c>
      <c r="E642" s="10"/>
      <c r="F642" s="87">
        <f aca="true" t="shared" si="115" ref="F642:S642">SUM(F618:F641)</f>
        <v>0</v>
      </c>
      <c r="G642" s="87">
        <f t="shared" si="115"/>
        <v>0</v>
      </c>
      <c r="H642" s="87">
        <f t="shared" si="115"/>
        <v>0</v>
      </c>
      <c r="I642" s="87">
        <f t="shared" si="115"/>
        <v>0</v>
      </c>
      <c r="J642" s="87">
        <f t="shared" si="115"/>
        <v>0</v>
      </c>
      <c r="K642" s="87">
        <f t="shared" si="115"/>
        <v>0</v>
      </c>
      <c r="L642" s="87">
        <f t="shared" si="115"/>
        <v>0</v>
      </c>
      <c r="M642" s="87">
        <f t="shared" si="115"/>
        <v>0</v>
      </c>
      <c r="N642" s="87">
        <f t="shared" si="115"/>
        <v>0</v>
      </c>
      <c r="O642" s="87">
        <f t="shared" si="115"/>
        <v>0</v>
      </c>
      <c r="P642" s="87">
        <f t="shared" si="115"/>
        <v>0</v>
      </c>
      <c r="Q642" s="87">
        <f t="shared" si="115"/>
        <v>0</v>
      </c>
      <c r="R642" s="87">
        <f t="shared" si="115"/>
        <v>0</v>
      </c>
      <c r="S642" s="87">
        <f t="shared" si="115"/>
        <v>0</v>
      </c>
      <c r="T642" s="87">
        <f aca="true" t="shared" si="116" ref="T642:AZ642">SUM(T618:T641)</f>
        <v>0</v>
      </c>
      <c r="U642" s="87">
        <f t="shared" si="116"/>
        <v>0</v>
      </c>
      <c r="V642" s="87">
        <f t="shared" si="116"/>
        <v>0</v>
      </c>
      <c r="W642" s="87">
        <f t="shared" si="116"/>
        <v>0</v>
      </c>
      <c r="X642" s="87">
        <f t="shared" si="116"/>
        <v>0</v>
      </c>
      <c r="Y642" s="87">
        <f t="shared" si="116"/>
        <v>0</v>
      </c>
      <c r="Z642" s="87">
        <f t="shared" si="116"/>
        <v>0</v>
      </c>
      <c r="AA642" s="87">
        <f t="shared" si="116"/>
        <v>0</v>
      </c>
      <c r="AB642" s="87">
        <f t="shared" si="116"/>
        <v>0</v>
      </c>
      <c r="AC642" s="87">
        <f t="shared" si="116"/>
        <v>0</v>
      </c>
      <c r="AD642" s="87">
        <f t="shared" si="116"/>
        <v>4</v>
      </c>
      <c r="AE642" s="87">
        <f t="shared" si="116"/>
        <v>0</v>
      </c>
      <c r="AF642" s="87">
        <f t="shared" si="116"/>
        <v>0</v>
      </c>
      <c r="AG642" s="87">
        <f t="shared" si="116"/>
        <v>0</v>
      </c>
      <c r="AH642" s="87">
        <f t="shared" si="116"/>
        <v>0</v>
      </c>
      <c r="AI642" s="87">
        <f t="shared" si="116"/>
        <v>0</v>
      </c>
      <c r="AJ642" s="87">
        <f t="shared" si="116"/>
        <v>0</v>
      </c>
      <c r="AK642" s="87">
        <f>SUM(AK618:AK641)</f>
        <v>0</v>
      </c>
      <c r="AL642" s="87">
        <f t="shared" si="116"/>
        <v>0</v>
      </c>
      <c r="AM642" s="87">
        <f t="shared" si="116"/>
        <v>0</v>
      </c>
      <c r="AN642" s="87">
        <f t="shared" si="116"/>
        <v>0</v>
      </c>
      <c r="AO642" s="87">
        <f t="shared" si="116"/>
        <v>0</v>
      </c>
      <c r="AP642" s="87">
        <f t="shared" si="116"/>
        <v>0</v>
      </c>
      <c r="AQ642" s="87">
        <f t="shared" si="116"/>
        <v>0</v>
      </c>
      <c r="AR642" s="87">
        <f t="shared" si="116"/>
        <v>2</v>
      </c>
      <c r="AS642" s="87">
        <f t="shared" si="116"/>
        <v>0</v>
      </c>
      <c r="AT642" s="87">
        <f t="shared" si="116"/>
        <v>0</v>
      </c>
      <c r="AU642" s="87">
        <f t="shared" si="116"/>
        <v>0</v>
      </c>
      <c r="AV642" s="87">
        <f t="shared" si="116"/>
        <v>0</v>
      </c>
      <c r="AW642" s="87">
        <f t="shared" si="116"/>
        <v>0</v>
      </c>
      <c r="AX642" s="87">
        <f t="shared" si="116"/>
        <v>0</v>
      </c>
      <c r="AY642" s="87">
        <f t="shared" si="116"/>
        <v>0</v>
      </c>
      <c r="AZ642" s="87">
        <f t="shared" si="116"/>
        <v>7</v>
      </c>
      <c r="BA642" s="56"/>
    </row>
    <row r="643" spans="2:53" ht="12.75" customHeight="1" thickBot="1">
      <c r="B643" s="149" t="s">
        <v>989</v>
      </c>
      <c r="C643" s="146" t="s">
        <v>990</v>
      </c>
      <c r="D643" s="150"/>
      <c r="E643" s="10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  <c r="AC643" s="96"/>
      <c r="AD643" s="96"/>
      <c r="AE643" s="96"/>
      <c r="AF643" s="96"/>
      <c r="AG643" s="96"/>
      <c r="AH643" s="96"/>
      <c r="AI643" s="96"/>
      <c r="AJ643" s="96"/>
      <c r="AK643" s="96"/>
      <c r="AL643" s="96"/>
      <c r="AM643" s="96"/>
      <c r="AN643" s="96"/>
      <c r="AO643" s="96"/>
      <c r="AP643" s="96"/>
      <c r="AQ643" s="96"/>
      <c r="AR643" s="96"/>
      <c r="AS643" s="96"/>
      <c r="AT643" s="96"/>
      <c r="AU643" s="96"/>
      <c r="AV643" s="96"/>
      <c r="AW643" s="96"/>
      <c r="AX643" s="96"/>
      <c r="AY643" s="96"/>
      <c r="AZ643" s="96"/>
      <c r="BA643" s="56"/>
    </row>
    <row r="644" spans="2:53" ht="12.75" customHeight="1">
      <c r="B644" s="62" t="s">
        <v>991</v>
      </c>
      <c r="C644" s="97" t="s">
        <v>992</v>
      </c>
      <c r="D644" s="64">
        <f aca="true" t="shared" si="117" ref="D644:D679">SUM(F644:AZ644)</f>
        <v>47</v>
      </c>
      <c r="E644" s="65">
        <f aca="true" t="shared" si="118" ref="E644:E678">COUNT(F644:AZ644)</f>
        <v>1</v>
      </c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  <c r="AX644" s="91"/>
      <c r="AY644" s="91"/>
      <c r="AZ644" s="91">
        <v>47</v>
      </c>
      <c r="BA644" s="56"/>
    </row>
    <row r="645" spans="2:53" ht="12.75" customHeight="1">
      <c r="B645" s="67" t="s">
        <v>993</v>
      </c>
      <c r="C645" s="116" t="s">
        <v>994</v>
      </c>
      <c r="D645" s="69">
        <f t="shared" si="117"/>
        <v>44</v>
      </c>
      <c r="E645" s="70">
        <f t="shared" si="118"/>
        <v>2</v>
      </c>
      <c r="F645" s="74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>
        <v>40</v>
      </c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  <c r="AV645" s="74"/>
      <c r="AW645" s="74"/>
      <c r="AX645" s="74"/>
      <c r="AY645" s="74"/>
      <c r="AZ645" s="74">
        <v>4</v>
      </c>
      <c r="BA645" s="56"/>
    </row>
    <row r="646" spans="2:53" ht="12.75" customHeight="1">
      <c r="B646" s="67" t="s">
        <v>995</v>
      </c>
      <c r="C646" s="116" t="s">
        <v>996</v>
      </c>
      <c r="D646" s="69">
        <f t="shared" si="117"/>
        <v>22</v>
      </c>
      <c r="E646" s="70">
        <f t="shared" si="118"/>
        <v>9</v>
      </c>
      <c r="F646" s="74">
        <v>1</v>
      </c>
      <c r="G646" s="74"/>
      <c r="H646" s="74">
        <v>1</v>
      </c>
      <c r="I646" s="74"/>
      <c r="J646" s="74"/>
      <c r="K646" s="74"/>
      <c r="L646" s="74"/>
      <c r="M646" s="74"/>
      <c r="N646" s="74">
        <v>1</v>
      </c>
      <c r="O646" s="74"/>
      <c r="P646" s="74"/>
      <c r="Q646" s="74"/>
      <c r="R646" s="74">
        <v>1</v>
      </c>
      <c r="S646" s="74"/>
      <c r="T646" s="74"/>
      <c r="U646" s="74"/>
      <c r="V646" s="74"/>
      <c r="W646" s="74"/>
      <c r="X646" s="74"/>
      <c r="Y646" s="74">
        <v>1</v>
      </c>
      <c r="Z646" s="74"/>
      <c r="AA646" s="74"/>
      <c r="AB646" s="74"/>
      <c r="AC646" s="74"/>
      <c r="AD646" s="74"/>
      <c r="AE646" s="74"/>
      <c r="AF646" s="74">
        <v>2</v>
      </c>
      <c r="AG646" s="74"/>
      <c r="AH646" s="74"/>
      <c r="AI646" s="74"/>
      <c r="AJ646" s="74"/>
      <c r="AK646" s="74"/>
      <c r="AL646" s="74">
        <v>1</v>
      </c>
      <c r="AM646" s="74"/>
      <c r="AN646" s="74"/>
      <c r="AO646" s="74"/>
      <c r="AP646" s="74">
        <v>2</v>
      </c>
      <c r="AQ646" s="74"/>
      <c r="AR646" s="74"/>
      <c r="AS646" s="74"/>
      <c r="AT646" s="74"/>
      <c r="AU646" s="74"/>
      <c r="AV646" s="74"/>
      <c r="AW646" s="74"/>
      <c r="AX646" s="74"/>
      <c r="AY646" s="74"/>
      <c r="AZ646" s="74">
        <v>12</v>
      </c>
      <c r="BA646" s="56"/>
    </row>
    <row r="647" spans="2:53" ht="12.75" customHeight="1">
      <c r="B647" s="67" t="s">
        <v>997</v>
      </c>
      <c r="C647" s="116" t="s">
        <v>998</v>
      </c>
      <c r="D647" s="69">
        <f t="shared" si="117"/>
        <v>6</v>
      </c>
      <c r="E647" s="70">
        <f t="shared" si="118"/>
        <v>4</v>
      </c>
      <c r="F647" s="74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>
        <v>2</v>
      </c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>
        <v>2</v>
      </c>
      <c r="AE647" s="74"/>
      <c r="AF647" s="74"/>
      <c r="AG647" s="74"/>
      <c r="AH647" s="74"/>
      <c r="AI647" s="74">
        <v>1</v>
      </c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  <c r="AV647" s="74"/>
      <c r="AW647" s="74"/>
      <c r="AX647" s="74"/>
      <c r="AY647" s="74"/>
      <c r="AZ647" s="74">
        <v>1</v>
      </c>
      <c r="BA647" s="56"/>
    </row>
    <row r="648" spans="2:53" ht="12.75" customHeight="1">
      <c r="B648" s="67" t="s">
        <v>999</v>
      </c>
      <c r="C648" s="116" t="s">
        <v>1000</v>
      </c>
      <c r="D648" s="69">
        <f t="shared" si="117"/>
        <v>80</v>
      </c>
      <c r="E648" s="70">
        <f t="shared" si="118"/>
        <v>4</v>
      </c>
      <c r="F648" s="74">
        <v>2</v>
      </c>
      <c r="G648" s="74"/>
      <c r="H648" s="74">
        <v>1</v>
      </c>
      <c r="I648" s="74"/>
      <c r="J648" s="74"/>
      <c r="K648" s="74"/>
      <c r="L648" s="74"/>
      <c r="M648" s="74"/>
      <c r="N648" s="74"/>
      <c r="O648" s="74"/>
      <c r="P648" s="74"/>
      <c r="Q648" s="74"/>
      <c r="R648" s="74">
        <v>3</v>
      </c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  <c r="AV648" s="74"/>
      <c r="AW648" s="74"/>
      <c r="AX648" s="74"/>
      <c r="AY648" s="74"/>
      <c r="AZ648" s="74">
        <v>74</v>
      </c>
      <c r="BA648" s="56"/>
    </row>
    <row r="649" spans="2:53" ht="12.75" customHeight="1">
      <c r="B649" s="67" t="s">
        <v>1001</v>
      </c>
      <c r="C649" s="116" t="s">
        <v>1002</v>
      </c>
      <c r="D649" s="69">
        <f t="shared" si="117"/>
        <v>9</v>
      </c>
      <c r="E649" s="70">
        <f t="shared" si="118"/>
        <v>1</v>
      </c>
      <c r="F649" s="74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  <c r="AV649" s="74"/>
      <c r="AW649" s="74"/>
      <c r="AX649" s="74"/>
      <c r="AY649" s="74"/>
      <c r="AZ649" s="74">
        <v>9</v>
      </c>
      <c r="BA649" s="56"/>
    </row>
    <row r="650" spans="2:53" ht="12.75" customHeight="1">
      <c r="B650" s="67" t="s">
        <v>1003</v>
      </c>
      <c r="C650" s="116" t="s">
        <v>1004</v>
      </c>
      <c r="D650" s="69">
        <f t="shared" si="117"/>
        <v>0</v>
      </c>
      <c r="E650" s="70">
        <f t="shared" si="118"/>
        <v>0</v>
      </c>
      <c r="F650" s="74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  <c r="AV650" s="74"/>
      <c r="AW650" s="74"/>
      <c r="AX650" s="74"/>
      <c r="AY650" s="74"/>
      <c r="AZ650" s="74"/>
      <c r="BA650" s="56"/>
    </row>
    <row r="651" spans="2:53" ht="12.75" customHeight="1">
      <c r="B651" s="67" t="s">
        <v>1005</v>
      </c>
      <c r="C651" s="116" t="s">
        <v>1006</v>
      </c>
      <c r="D651" s="69">
        <f t="shared" si="117"/>
        <v>6</v>
      </c>
      <c r="E651" s="70">
        <f t="shared" si="118"/>
        <v>2</v>
      </c>
      <c r="F651" s="74">
        <v>2</v>
      </c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  <c r="AV651" s="74"/>
      <c r="AW651" s="74"/>
      <c r="AX651" s="74"/>
      <c r="AY651" s="74"/>
      <c r="AZ651" s="74">
        <v>4</v>
      </c>
      <c r="BA651" s="56"/>
    </row>
    <row r="652" spans="2:53" ht="12.75" customHeight="1">
      <c r="B652" s="67" t="s">
        <v>1007</v>
      </c>
      <c r="C652" s="131" t="s">
        <v>1008</v>
      </c>
      <c r="D652" s="69">
        <f t="shared" si="117"/>
        <v>8</v>
      </c>
      <c r="E652" s="70">
        <f t="shared" si="118"/>
        <v>5</v>
      </c>
      <c r="F652" s="74">
        <v>1</v>
      </c>
      <c r="G652" s="74"/>
      <c r="H652" s="74"/>
      <c r="I652" s="74"/>
      <c r="J652" s="74"/>
      <c r="K652" s="74"/>
      <c r="L652" s="74">
        <v>1</v>
      </c>
      <c r="M652" s="74">
        <v>1</v>
      </c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>
        <v>2</v>
      </c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  <c r="AV652" s="74"/>
      <c r="AW652" s="74"/>
      <c r="AX652" s="74"/>
      <c r="AY652" s="74"/>
      <c r="AZ652" s="74">
        <v>3</v>
      </c>
      <c r="BA652" s="56"/>
    </row>
    <row r="653" spans="2:53" ht="12.75" customHeight="1">
      <c r="B653" s="67" t="s">
        <v>1009</v>
      </c>
      <c r="C653" s="116" t="s">
        <v>1010</v>
      </c>
      <c r="D653" s="69">
        <f t="shared" si="117"/>
        <v>9</v>
      </c>
      <c r="E653" s="70">
        <f t="shared" si="118"/>
        <v>1</v>
      </c>
      <c r="F653" s="74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>
        <v>9</v>
      </c>
      <c r="BA653" s="56"/>
    </row>
    <row r="654" spans="2:53" ht="12.75" customHeight="1">
      <c r="B654" s="67" t="s">
        <v>1011</v>
      </c>
      <c r="C654" s="116" t="s">
        <v>1012</v>
      </c>
      <c r="D654" s="69">
        <f t="shared" si="117"/>
        <v>37</v>
      </c>
      <c r="E654" s="70">
        <f t="shared" si="118"/>
        <v>1</v>
      </c>
      <c r="F654" s="74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  <c r="AV654" s="74"/>
      <c r="AW654" s="74"/>
      <c r="AX654" s="74"/>
      <c r="AY654" s="74"/>
      <c r="AZ654" s="74">
        <v>37</v>
      </c>
      <c r="BA654" s="56"/>
    </row>
    <row r="655" spans="2:53" ht="12.75" customHeight="1">
      <c r="B655" s="67" t="s">
        <v>1013</v>
      </c>
      <c r="C655" s="116" t="s">
        <v>1014</v>
      </c>
      <c r="D655" s="69">
        <f t="shared" si="117"/>
        <v>8</v>
      </c>
      <c r="E655" s="70">
        <f t="shared" si="118"/>
        <v>2</v>
      </c>
      <c r="F655" s="74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  <c r="AV655" s="74"/>
      <c r="AW655" s="74">
        <v>2</v>
      </c>
      <c r="AX655" s="74"/>
      <c r="AY655" s="74"/>
      <c r="AZ655" s="74">
        <v>6</v>
      </c>
      <c r="BA655" s="56"/>
    </row>
    <row r="656" spans="2:53" ht="12.75" customHeight="1">
      <c r="B656" s="67" t="s">
        <v>1015</v>
      </c>
      <c r="C656" s="116" t="s">
        <v>1016</v>
      </c>
      <c r="D656" s="69">
        <f t="shared" si="117"/>
        <v>12</v>
      </c>
      <c r="E656" s="70">
        <f t="shared" si="118"/>
        <v>2</v>
      </c>
      <c r="F656" s="74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>
        <v>11</v>
      </c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  <c r="AV656" s="74"/>
      <c r="AW656" s="74"/>
      <c r="AX656" s="74"/>
      <c r="AY656" s="74"/>
      <c r="AZ656" s="74">
        <v>1</v>
      </c>
      <c r="BA656" s="56"/>
    </row>
    <row r="657" spans="2:53" ht="12.75" customHeight="1">
      <c r="B657" s="67" t="s">
        <v>1017</v>
      </c>
      <c r="C657" s="116" t="s">
        <v>1018</v>
      </c>
      <c r="D657" s="69">
        <f t="shared" si="117"/>
        <v>2</v>
      </c>
      <c r="E657" s="70">
        <f t="shared" si="118"/>
        <v>1</v>
      </c>
      <c r="F657" s="74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  <c r="AV657" s="74"/>
      <c r="AW657" s="74"/>
      <c r="AX657" s="74"/>
      <c r="AY657" s="74"/>
      <c r="AZ657" s="74">
        <v>2</v>
      </c>
      <c r="BA657" s="56"/>
    </row>
    <row r="658" spans="2:53" ht="12.75" customHeight="1">
      <c r="B658" s="67" t="s">
        <v>1019</v>
      </c>
      <c r="C658" s="116" t="s">
        <v>1020</v>
      </c>
      <c r="D658" s="69">
        <f t="shared" si="117"/>
        <v>31</v>
      </c>
      <c r="E658" s="70">
        <f t="shared" si="118"/>
        <v>2</v>
      </c>
      <c r="F658" s="74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>
        <v>2</v>
      </c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  <c r="AV658" s="74"/>
      <c r="AW658" s="74"/>
      <c r="AX658" s="74"/>
      <c r="AY658" s="74"/>
      <c r="AZ658" s="74">
        <v>29</v>
      </c>
      <c r="BA658" s="56"/>
    </row>
    <row r="659" spans="2:53" ht="12.75" customHeight="1">
      <c r="B659" s="67" t="s">
        <v>1021</v>
      </c>
      <c r="C659" s="116" t="s">
        <v>1022</v>
      </c>
      <c r="D659" s="69">
        <f t="shared" si="117"/>
        <v>12</v>
      </c>
      <c r="E659" s="70">
        <f t="shared" si="118"/>
        <v>1</v>
      </c>
      <c r="F659" s="74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  <c r="AV659" s="74"/>
      <c r="AW659" s="74"/>
      <c r="AX659" s="74"/>
      <c r="AY659" s="74"/>
      <c r="AZ659" s="74">
        <v>12</v>
      </c>
      <c r="BA659" s="56"/>
    </row>
    <row r="660" spans="2:53" ht="12.75" customHeight="1">
      <c r="B660" s="67" t="s">
        <v>1023</v>
      </c>
      <c r="C660" s="116" t="s">
        <v>1024</v>
      </c>
      <c r="D660" s="69">
        <f t="shared" si="117"/>
        <v>6</v>
      </c>
      <c r="E660" s="70">
        <f t="shared" si="118"/>
        <v>1</v>
      </c>
      <c r="F660" s="74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  <c r="AV660" s="74"/>
      <c r="AW660" s="74"/>
      <c r="AX660" s="74"/>
      <c r="AY660" s="74"/>
      <c r="AZ660" s="74">
        <v>6</v>
      </c>
      <c r="BA660" s="56"/>
    </row>
    <row r="661" spans="2:53" ht="12.75" customHeight="1">
      <c r="B661" s="67" t="s">
        <v>1025</v>
      </c>
      <c r="C661" s="116" t="s">
        <v>1026</v>
      </c>
      <c r="D661" s="69">
        <f t="shared" si="117"/>
        <v>36</v>
      </c>
      <c r="E661" s="70">
        <f t="shared" si="118"/>
        <v>5</v>
      </c>
      <c r="F661" s="74"/>
      <c r="G661" s="74"/>
      <c r="H661" s="74"/>
      <c r="I661" s="74">
        <v>2</v>
      </c>
      <c r="J661" s="74"/>
      <c r="K661" s="74"/>
      <c r="L661" s="74"/>
      <c r="M661" s="74"/>
      <c r="N661" s="74"/>
      <c r="O661" s="74"/>
      <c r="P661" s="74"/>
      <c r="Q661" s="74"/>
      <c r="R661" s="74">
        <v>22</v>
      </c>
      <c r="S661" s="74"/>
      <c r="T661" s="74"/>
      <c r="U661" s="74"/>
      <c r="V661" s="74"/>
      <c r="W661" s="74">
        <v>2</v>
      </c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>
        <v>2</v>
      </c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  <c r="AV661" s="74"/>
      <c r="AW661" s="74"/>
      <c r="AX661" s="74"/>
      <c r="AY661" s="74"/>
      <c r="AZ661" s="74">
        <v>8</v>
      </c>
      <c r="BA661" s="56"/>
    </row>
    <row r="662" spans="2:53" ht="12.75" customHeight="1">
      <c r="B662" s="67" t="s">
        <v>1027</v>
      </c>
      <c r="C662" s="116" t="s">
        <v>1028</v>
      </c>
      <c r="D662" s="69">
        <f t="shared" si="117"/>
        <v>13</v>
      </c>
      <c r="E662" s="70">
        <f t="shared" si="118"/>
        <v>1</v>
      </c>
      <c r="F662" s="74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  <c r="AV662" s="74"/>
      <c r="AW662" s="74"/>
      <c r="AX662" s="74"/>
      <c r="AY662" s="74"/>
      <c r="AZ662" s="74">
        <v>13</v>
      </c>
      <c r="BA662" s="56"/>
    </row>
    <row r="663" spans="2:53" ht="12.75" customHeight="1">
      <c r="B663" s="67" t="s">
        <v>1029</v>
      </c>
      <c r="C663" s="116" t="s">
        <v>1030</v>
      </c>
      <c r="D663" s="69">
        <f t="shared" si="117"/>
        <v>6</v>
      </c>
      <c r="E663" s="70">
        <f t="shared" si="118"/>
        <v>1</v>
      </c>
      <c r="F663" s="74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  <c r="AV663" s="74"/>
      <c r="AW663" s="74"/>
      <c r="AX663" s="74"/>
      <c r="AY663" s="74"/>
      <c r="AZ663" s="74">
        <v>6</v>
      </c>
      <c r="BA663" s="56"/>
    </row>
    <row r="664" spans="2:53" ht="12.75" customHeight="1">
      <c r="B664" s="67" t="s">
        <v>1031</v>
      </c>
      <c r="C664" s="116" t="s">
        <v>1032</v>
      </c>
      <c r="D664" s="69">
        <f t="shared" si="117"/>
        <v>23</v>
      </c>
      <c r="E664" s="70">
        <f t="shared" si="118"/>
        <v>1</v>
      </c>
      <c r="F664" s="74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  <c r="AV664" s="74"/>
      <c r="AW664" s="74"/>
      <c r="AX664" s="74"/>
      <c r="AY664" s="74"/>
      <c r="AZ664" s="74">
        <v>23</v>
      </c>
      <c r="BA664" s="56"/>
    </row>
    <row r="665" spans="2:53" ht="12.75" customHeight="1">
      <c r="B665" s="67" t="s">
        <v>1033</v>
      </c>
      <c r="C665" s="116" t="s">
        <v>1034</v>
      </c>
      <c r="D665" s="69">
        <f t="shared" si="117"/>
        <v>13</v>
      </c>
      <c r="E665" s="70">
        <f t="shared" si="118"/>
        <v>2</v>
      </c>
      <c r="F665" s="74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>
        <v>2</v>
      </c>
      <c r="AU665" s="74"/>
      <c r="AV665" s="74"/>
      <c r="AW665" s="74"/>
      <c r="AX665" s="74"/>
      <c r="AY665" s="74"/>
      <c r="AZ665" s="74">
        <v>11</v>
      </c>
      <c r="BA665" s="56"/>
    </row>
    <row r="666" spans="2:53" ht="12.75" customHeight="1">
      <c r="B666" s="67" t="s">
        <v>1035</v>
      </c>
      <c r="C666" s="116" t="s">
        <v>1036</v>
      </c>
      <c r="D666" s="69">
        <f t="shared" si="117"/>
        <v>4</v>
      </c>
      <c r="E666" s="70">
        <f t="shared" si="118"/>
        <v>1</v>
      </c>
      <c r="F666" s="74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  <c r="AV666" s="74"/>
      <c r="AW666" s="74"/>
      <c r="AX666" s="74"/>
      <c r="AY666" s="74"/>
      <c r="AZ666" s="74">
        <v>4</v>
      </c>
      <c r="BA666" s="56"/>
    </row>
    <row r="667" spans="2:53" ht="12.75" customHeight="1">
      <c r="B667" s="67" t="s">
        <v>1037</v>
      </c>
      <c r="C667" s="116" t="s">
        <v>1038</v>
      </c>
      <c r="D667" s="69">
        <f t="shared" si="117"/>
        <v>2</v>
      </c>
      <c r="E667" s="70">
        <f t="shared" si="118"/>
        <v>1</v>
      </c>
      <c r="F667" s="74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  <c r="AV667" s="74"/>
      <c r="AW667" s="74"/>
      <c r="AX667" s="74"/>
      <c r="AY667" s="74"/>
      <c r="AZ667" s="74">
        <v>2</v>
      </c>
      <c r="BA667" s="56"/>
    </row>
    <row r="668" spans="2:53" ht="12.75" customHeight="1">
      <c r="B668" s="67" t="s">
        <v>1039</v>
      </c>
      <c r="C668" s="68" t="s">
        <v>1040</v>
      </c>
      <c r="D668" s="69">
        <f t="shared" si="117"/>
        <v>28</v>
      </c>
      <c r="E668" s="70">
        <f t="shared" si="118"/>
        <v>6</v>
      </c>
      <c r="F668" s="74">
        <v>2</v>
      </c>
      <c r="G668" s="74"/>
      <c r="H668" s="74"/>
      <c r="I668" s="74"/>
      <c r="J668" s="74"/>
      <c r="K668" s="74">
        <v>1</v>
      </c>
      <c r="L668" s="74">
        <v>6</v>
      </c>
      <c r="M668" s="74"/>
      <c r="N668" s="74"/>
      <c r="O668" s="74"/>
      <c r="P668" s="74"/>
      <c r="Q668" s="74">
        <v>2</v>
      </c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>
        <v>3</v>
      </c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  <c r="AV668" s="74"/>
      <c r="AW668" s="74"/>
      <c r="AX668" s="74"/>
      <c r="AY668" s="74"/>
      <c r="AZ668" s="74">
        <v>14</v>
      </c>
      <c r="BA668" s="56"/>
    </row>
    <row r="669" spans="2:53" ht="12.75" customHeight="1">
      <c r="B669" s="67" t="s">
        <v>1041</v>
      </c>
      <c r="C669" s="68" t="s">
        <v>1042</v>
      </c>
      <c r="D669" s="69">
        <f t="shared" si="117"/>
        <v>3</v>
      </c>
      <c r="E669" s="70">
        <f t="shared" si="118"/>
        <v>1</v>
      </c>
      <c r="F669" s="74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  <c r="AV669" s="74"/>
      <c r="AW669" s="74"/>
      <c r="AX669" s="74"/>
      <c r="AY669" s="74"/>
      <c r="AZ669" s="74">
        <v>3</v>
      </c>
      <c r="BA669" s="56"/>
    </row>
    <row r="670" spans="2:53" ht="12.75" customHeight="1">
      <c r="B670" s="67" t="s">
        <v>1043</v>
      </c>
      <c r="C670" s="68" t="s">
        <v>1044</v>
      </c>
      <c r="D670" s="69">
        <f t="shared" si="117"/>
        <v>6</v>
      </c>
      <c r="E670" s="70">
        <f t="shared" si="118"/>
        <v>1</v>
      </c>
      <c r="F670" s="74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  <c r="AV670" s="74"/>
      <c r="AW670" s="74"/>
      <c r="AX670" s="74"/>
      <c r="AY670" s="74"/>
      <c r="AZ670" s="74">
        <v>6</v>
      </c>
      <c r="BA670" s="56"/>
    </row>
    <row r="671" spans="2:53" ht="12.75" customHeight="1">
      <c r="B671" s="67" t="s">
        <v>1045</v>
      </c>
      <c r="C671" s="68" t="s">
        <v>1046</v>
      </c>
      <c r="D671" s="69">
        <f t="shared" si="117"/>
        <v>0</v>
      </c>
      <c r="E671" s="70">
        <f t="shared" si="118"/>
        <v>0</v>
      </c>
      <c r="F671" s="74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  <c r="AV671" s="74"/>
      <c r="AW671" s="74"/>
      <c r="AX671" s="74"/>
      <c r="AY671" s="74"/>
      <c r="AZ671" s="74"/>
      <c r="BA671" s="56"/>
    </row>
    <row r="672" spans="2:53" ht="12.75" customHeight="1">
      <c r="B672" s="75" t="s">
        <v>1047</v>
      </c>
      <c r="C672" s="76" t="s">
        <v>1165</v>
      </c>
      <c r="D672" s="69">
        <f t="shared" si="117"/>
        <v>0</v>
      </c>
      <c r="E672" s="70">
        <f t="shared" si="118"/>
        <v>0</v>
      </c>
      <c r="F672" s="74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  <c r="AV672" s="74"/>
      <c r="AW672" s="74"/>
      <c r="AX672" s="74"/>
      <c r="AY672" s="74"/>
      <c r="AZ672" s="74"/>
      <c r="BA672" s="56"/>
    </row>
    <row r="673" spans="2:53" ht="12.75" customHeight="1" hidden="1">
      <c r="B673" s="75" t="s">
        <v>1048</v>
      </c>
      <c r="C673" s="76"/>
      <c r="D673" s="69">
        <f t="shared" si="117"/>
        <v>0</v>
      </c>
      <c r="E673" s="70">
        <f t="shared" si="118"/>
        <v>0</v>
      </c>
      <c r="F673" s="74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  <c r="AV673" s="74"/>
      <c r="AW673" s="74"/>
      <c r="AX673" s="74"/>
      <c r="AY673" s="74"/>
      <c r="AZ673" s="74"/>
      <c r="BA673" s="56"/>
    </row>
    <row r="674" spans="2:53" ht="12.75" customHeight="1" hidden="1">
      <c r="B674" s="75" t="s">
        <v>1049</v>
      </c>
      <c r="C674" s="76"/>
      <c r="D674" s="69">
        <f t="shared" si="117"/>
        <v>0</v>
      </c>
      <c r="E674" s="70">
        <f t="shared" si="118"/>
        <v>0</v>
      </c>
      <c r="F674" s="74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  <c r="AV674" s="74"/>
      <c r="AW674" s="74"/>
      <c r="AX674" s="74"/>
      <c r="AY674" s="74"/>
      <c r="AZ674" s="74"/>
      <c r="BA674" s="56"/>
    </row>
    <row r="675" spans="2:53" ht="12.75" customHeight="1" hidden="1">
      <c r="B675" s="75" t="s">
        <v>1200</v>
      </c>
      <c r="C675" s="76"/>
      <c r="D675" s="69">
        <f t="shared" si="117"/>
        <v>0</v>
      </c>
      <c r="E675" s="70">
        <f t="shared" si="118"/>
        <v>0</v>
      </c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56"/>
    </row>
    <row r="676" spans="2:53" ht="12.75" customHeight="1" hidden="1">
      <c r="B676" s="75" t="s">
        <v>1201</v>
      </c>
      <c r="C676" s="76"/>
      <c r="D676" s="69">
        <f t="shared" si="117"/>
        <v>0</v>
      </c>
      <c r="E676" s="70">
        <f t="shared" si="118"/>
        <v>0</v>
      </c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56"/>
    </row>
    <row r="677" spans="2:53" ht="12.75" customHeight="1" hidden="1">
      <c r="B677" s="75" t="s">
        <v>1202</v>
      </c>
      <c r="C677" s="76"/>
      <c r="D677" s="69">
        <f t="shared" si="117"/>
        <v>0</v>
      </c>
      <c r="E677" s="70">
        <f t="shared" si="118"/>
        <v>0</v>
      </c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56"/>
    </row>
    <row r="678" spans="2:53" ht="12.75" customHeight="1" thickBot="1">
      <c r="B678" s="67" t="s">
        <v>1050</v>
      </c>
      <c r="C678" s="68" t="s">
        <v>712</v>
      </c>
      <c r="D678" s="69">
        <f t="shared" si="117"/>
        <v>0</v>
      </c>
      <c r="E678" s="81">
        <f t="shared" si="11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  <c r="AU678" s="83"/>
      <c r="AV678" s="83"/>
      <c r="AW678" s="83"/>
      <c r="AX678" s="83"/>
      <c r="AY678" s="83"/>
      <c r="AZ678" s="83"/>
      <c r="BA678" s="56"/>
    </row>
    <row r="679" spans="2:53" ht="12.75" customHeight="1" thickBot="1">
      <c r="B679" s="155"/>
      <c r="C679" s="200" t="s">
        <v>1051</v>
      </c>
      <c r="D679" s="85">
        <f t="shared" si="117"/>
        <v>473</v>
      </c>
      <c r="E679" s="10"/>
      <c r="F679" s="87">
        <f aca="true" t="shared" si="119" ref="F679:S679">SUM(F644:F678)</f>
        <v>8</v>
      </c>
      <c r="G679" s="87">
        <f t="shared" si="119"/>
        <v>0</v>
      </c>
      <c r="H679" s="87">
        <f t="shared" si="119"/>
        <v>2</v>
      </c>
      <c r="I679" s="87">
        <f t="shared" si="119"/>
        <v>2</v>
      </c>
      <c r="J679" s="87">
        <f t="shared" si="119"/>
        <v>0</v>
      </c>
      <c r="K679" s="87">
        <f t="shared" si="119"/>
        <v>1</v>
      </c>
      <c r="L679" s="87">
        <f t="shared" si="119"/>
        <v>7</v>
      </c>
      <c r="M679" s="87">
        <f t="shared" si="119"/>
        <v>1</v>
      </c>
      <c r="N679" s="87">
        <f t="shared" si="119"/>
        <v>1</v>
      </c>
      <c r="O679" s="87">
        <f t="shared" si="119"/>
        <v>0</v>
      </c>
      <c r="P679" s="87">
        <f t="shared" si="119"/>
        <v>0</v>
      </c>
      <c r="Q679" s="87">
        <f t="shared" si="119"/>
        <v>2</v>
      </c>
      <c r="R679" s="87">
        <f t="shared" si="119"/>
        <v>41</v>
      </c>
      <c r="S679" s="87">
        <f t="shared" si="119"/>
        <v>0</v>
      </c>
      <c r="T679" s="87">
        <f aca="true" t="shared" si="120" ref="T679:AZ679">SUM(T644:T678)</f>
        <v>0</v>
      </c>
      <c r="U679" s="87">
        <f t="shared" si="120"/>
        <v>0</v>
      </c>
      <c r="V679" s="87">
        <f t="shared" si="120"/>
        <v>0</v>
      </c>
      <c r="W679" s="87">
        <f t="shared" si="120"/>
        <v>2</v>
      </c>
      <c r="X679" s="87">
        <f t="shared" si="120"/>
        <v>0</v>
      </c>
      <c r="Y679" s="87">
        <f t="shared" si="120"/>
        <v>1</v>
      </c>
      <c r="Z679" s="87">
        <f t="shared" si="120"/>
        <v>0</v>
      </c>
      <c r="AA679" s="87">
        <f t="shared" si="120"/>
        <v>0</v>
      </c>
      <c r="AB679" s="87">
        <f t="shared" si="120"/>
        <v>0</v>
      </c>
      <c r="AC679" s="87">
        <f t="shared" si="120"/>
        <v>0</v>
      </c>
      <c r="AD679" s="87">
        <f t="shared" si="120"/>
        <v>7</v>
      </c>
      <c r="AE679" s="87">
        <f t="shared" si="120"/>
        <v>0</v>
      </c>
      <c r="AF679" s="87">
        <f t="shared" si="120"/>
        <v>42</v>
      </c>
      <c r="AG679" s="87">
        <f t="shared" si="120"/>
        <v>0</v>
      </c>
      <c r="AH679" s="87">
        <f t="shared" si="120"/>
        <v>0</v>
      </c>
      <c r="AI679" s="87">
        <f t="shared" si="120"/>
        <v>3</v>
      </c>
      <c r="AJ679" s="87">
        <f t="shared" si="120"/>
        <v>0</v>
      </c>
      <c r="AK679" s="87">
        <f>SUM(AK644:AK678)</f>
        <v>0</v>
      </c>
      <c r="AL679" s="87">
        <f t="shared" si="120"/>
        <v>1</v>
      </c>
      <c r="AM679" s="87">
        <f t="shared" si="120"/>
        <v>0</v>
      </c>
      <c r="AN679" s="87">
        <f t="shared" si="120"/>
        <v>0</v>
      </c>
      <c r="AO679" s="87">
        <f t="shared" si="120"/>
        <v>0</v>
      </c>
      <c r="AP679" s="87">
        <f t="shared" si="120"/>
        <v>2</v>
      </c>
      <c r="AQ679" s="87">
        <f t="shared" si="120"/>
        <v>0</v>
      </c>
      <c r="AR679" s="87">
        <f t="shared" si="120"/>
        <v>0</v>
      </c>
      <c r="AS679" s="87">
        <f t="shared" si="120"/>
        <v>0</v>
      </c>
      <c r="AT679" s="87">
        <f t="shared" si="120"/>
        <v>2</v>
      </c>
      <c r="AU679" s="87">
        <f t="shared" si="120"/>
        <v>0</v>
      </c>
      <c r="AV679" s="87">
        <f t="shared" si="120"/>
        <v>0</v>
      </c>
      <c r="AW679" s="87">
        <f t="shared" si="120"/>
        <v>2</v>
      </c>
      <c r="AX679" s="87">
        <f t="shared" si="120"/>
        <v>0</v>
      </c>
      <c r="AY679" s="87">
        <f t="shared" si="120"/>
        <v>0</v>
      </c>
      <c r="AZ679" s="87">
        <f t="shared" si="120"/>
        <v>346</v>
      </c>
      <c r="BA679" s="56"/>
    </row>
    <row r="680" spans="2:53" ht="12.75" customHeight="1" thickBot="1">
      <c r="B680" s="33"/>
      <c r="C680" s="156"/>
      <c r="D680" s="156"/>
      <c r="E680" s="10"/>
      <c r="F680" s="157"/>
      <c r="G680" s="157"/>
      <c r="H680" s="157"/>
      <c r="I680" s="157"/>
      <c r="J680" s="157"/>
      <c r="K680" s="157"/>
      <c r="L680" s="157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56"/>
    </row>
    <row r="681" spans="2:53" ht="18" customHeight="1" thickBot="1">
      <c r="B681" s="36"/>
      <c r="C681" s="141" t="s">
        <v>1052</v>
      </c>
      <c r="D681" s="125">
        <f>SUM(F681:AZ681)</f>
        <v>1643</v>
      </c>
      <c r="E681" s="10"/>
      <c r="F681" s="125">
        <f aca="true" t="shared" si="121" ref="F681:S681">F679+F642+F616+F537+F484</f>
        <v>55</v>
      </c>
      <c r="G681" s="125">
        <f t="shared" si="121"/>
        <v>4</v>
      </c>
      <c r="H681" s="125">
        <f t="shared" si="121"/>
        <v>3</v>
      </c>
      <c r="I681" s="125">
        <f t="shared" si="121"/>
        <v>7</v>
      </c>
      <c r="J681" s="125">
        <f t="shared" si="121"/>
        <v>1</v>
      </c>
      <c r="K681" s="125">
        <f t="shared" si="121"/>
        <v>30</v>
      </c>
      <c r="L681" s="125">
        <f t="shared" si="121"/>
        <v>12</v>
      </c>
      <c r="M681" s="125">
        <f t="shared" si="121"/>
        <v>7</v>
      </c>
      <c r="N681" s="125">
        <f t="shared" si="121"/>
        <v>1</v>
      </c>
      <c r="O681" s="125">
        <f t="shared" si="121"/>
        <v>0</v>
      </c>
      <c r="P681" s="125">
        <f t="shared" si="121"/>
        <v>0</v>
      </c>
      <c r="Q681" s="125">
        <f t="shared" si="121"/>
        <v>2</v>
      </c>
      <c r="R681" s="125">
        <f t="shared" si="121"/>
        <v>50</v>
      </c>
      <c r="S681" s="125">
        <f t="shared" si="121"/>
        <v>2</v>
      </c>
      <c r="T681" s="125">
        <f aca="true" t="shared" si="122" ref="T681:AZ681">T679+T642+T616+T537+T484</f>
        <v>0</v>
      </c>
      <c r="U681" s="125">
        <f t="shared" si="122"/>
        <v>0</v>
      </c>
      <c r="V681" s="125">
        <f t="shared" si="122"/>
        <v>17</v>
      </c>
      <c r="W681" s="125">
        <f t="shared" si="122"/>
        <v>11</v>
      </c>
      <c r="X681" s="125">
        <f t="shared" si="122"/>
        <v>0</v>
      </c>
      <c r="Y681" s="125">
        <f t="shared" si="122"/>
        <v>71</v>
      </c>
      <c r="Z681" s="125">
        <f t="shared" si="122"/>
        <v>0</v>
      </c>
      <c r="AA681" s="125">
        <f t="shared" si="122"/>
        <v>1</v>
      </c>
      <c r="AB681" s="125">
        <f t="shared" si="122"/>
        <v>23</v>
      </c>
      <c r="AC681" s="125">
        <f t="shared" si="122"/>
        <v>0</v>
      </c>
      <c r="AD681" s="125">
        <f t="shared" si="122"/>
        <v>271</v>
      </c>
      <c r="AE681" s="125">
        <f t="shared" si="122"/>
        <v>0</v>
      </c>
      <c r="AF681" s="125">
        <f t="shared" si="122"/>
        <v>42</v>
      </c>
      <c r="AG681" s="125">
        <f t="shared" si="122"/>
        <v>5</v>
      </c>
      <c r="AH681" s="125">
        <f t="shared" si="122"/>
        <v>5</v>
      </c>
      <c r="AI681" s="125">
        <f t="shared" si="122"/>
        <v>9</v>
      </c>
      <c r="AJ681" s="125">
        <f t="shared" si="122"/>
        <v>2</v>
      </c>
      <c r="AK681" s="125">
        <f>AK679+AK642+AK616+AK537+AK484</f>
        <v>0</v>
      </c>
      <c r="AL681" s="125">
        <f t="shared" si="122"/>
        <v>4</v>
      </c>
      <c r="AM681" s="125">
        <f t="shared" si="122"/>
        <v>51</v>
      </c>
      <c r="AN681" s="125">
        <f t="shared" si="122"/>
        <v>9</v>
      </c>
      <c r="AO681" s="125">
        <f t="shared" si="122"/>
        <v>6</v>
      </c>
      <c r="AP681" s="125">
        <f t="shared" si="122"/>
        <v>15</v>
      </c>
      <c r="AQ681" s="125">
        <f t="shared" si="122"/>
        <v>43</v>
      </c>
      <c r="AR681" s="125">
        <f t="shared" si="122"/>
        <v>35</v>
      </c>
      <c r="AS681" s="125">
        <f t="shared" si="122"/>
        <v>3</v>
      </c>
      <c r="AT681" s="125">
        <f t="shared" si="122"/>
        <v>45</v>
      </c>
      <c r="AU681" s="125">
        <f t="shared" si="122"/>
        <v>0</v>
      </c>
      <c r="AV681" s="125">
        <f t="shared" si="122"/>
        <v>0</v>
      </c>
      <c r="AW681" s="125">
        <f t="shared" si="122"/>
        <v>295</v>
      </c>
      <c r="AX681" s="125">
        <f t="shared" si="122"/>
        <v>0</v>
      </c>
      <c r="AY681" s="125">
        <f t="shared" si="122"/>
        <v>0</v>
      </c>
      <c r="AZ681" s="125">
        <f t="shared" si="122"/>
        <v>506</v>
      </c>
      <c r="BA681" s="56"/>
    </row>
    <row r="682" spans="2:53" ht="12.75" customHeight="1" thickBot="1">
      <c r="B682" s="33"/>
      <c r="C682" s="158"/>
      <c r="D682" s="158"/>
      <c r="E682" s="10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126"/>
      <c r="AZ682" s="126"/>
      <c r="BA682" s="56"/>
    </row>
    <row r="683" spans="2:53" ht="18" customHeight="1" thickBot="1">
      <c r="B683" s="127"/>
      <c r="C683" s="108" t="s">
        <v>11</v>
      </c>
      <c r="D683" s="109"/>
      <c r="E683" s="10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56"/>
    </row>
    <row r="684" spans="2:53" ht="12.75" customHeight="1">
      <c r="B684" s="62" t="s">
        <v>1053</v>
      </c>
      <c r="C684" s="159" t="s">
        <v>1054</v>
      </c>
      <c r="D684" s="64">
        <f aca="true" t="shared" si="123" ref="D684:D699">SUM(F684:AZ684)</f>
        <v>0</v>
      </c>
      <c r="E684" s="65">
        <f aca="true" t="shared" si="124" ref="E684:E694">COUNT(F684:AZ684)</f>
        <v>0</v>
      </c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  <c r="AX684" s="91"/>
      <c r="AY684" s="91"/>
      <c r="AZ684" s="91"/>
      <c r="BA684" s="56"/>
    </row>
    <row r="685" spans="2:53" ht="12.75" customHeight="1">
      <c r="B685" s="67" t="s">
        <v>1055</v>
      </c>
      <c r="C685" s="151" t="s">
        <v>1056</v>
      </c>
      <c r="D685" s="69">
        <f t="shared" si="123"/>
        <v>0</v>
      </c>
      <c r="E685" s="70">
        <f t="shared" si="124"/>
        <v>0</v>
      </c>
      <c r="F685" s="74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  <c r="AV685" s="74"/>
      <c r="AW685" s="74"/>
      <c r="AX685" s="74"/>
      <c r="AY685" s="74"/>
      <c r="AZ685" s="74"/>
      <c r="BA685" s="56"/>
    </row>
    <row r="686" spans="2:53" ht="12.75" customHeight="1">
      <c r="B686" s="67" t="s">
        <v>1057</v>
      </c>
      <c r="C686" s="151" t="s">
        <v>1058</v>
      </c>
      <c r="D686" s="69">
        <f t="shared" si="123"/>
        <v>0</v>
      </c>
      <c r="E686" s="70">
        <f t="shared" si="124"/>
        <v>0</v>
      </c>
      <c r="F686" s="74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  <c r="AV686" s="74"/>
      <c r="AW686" s="74"/>
      <c r="AX686" s="74"/>
      <c r="AY686" s="74"/>
      <c r="AZ686" s="74"/>
      <c r="BA686" s="56"/>
    </row>
    <row r="687" spans="2:53" ht="12.75" customHeight="1">
      <c r="B687" s="67" t="s">
        <v>1059</v>
      </c>
      <c r="C687" s="151" t="s">
        <v>1060</v>
      </c>
      <c r="D687" s="69">
        <f t="shared" si="123"/>
        <v>0</v>
      </c>
      <c r="E687" s="70">
        <f t="shared" si="124"/>
        <v>0</v>
      </c>
      <c r="F687" s="74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  <c r="AV687" s="74"/>
      <c r="AW687" s="74"/>
      <c r="AX687" s="74"/>
      <c r="AY687" s="74"/>
      <c r="AZ687" s="74"/>
      <c r="BA687" s="56"/>
    </row>
    <row r="688" spans="2:53" ht="12.75" customHeight="1">
      <c r="B688" s="67" t="s">
        <v>1061</v>
      </c>
      <c r="C688" s="151" t="s">
        <v>1062</v>
      </c>
      <c r="D688" s="69">
        <f t="shared" si="123"/>
        <v>2</v>
      </c>
      <c r="E688" s="70">
        <f t="shared" si="124"/>
        <v>1</v>
      </c>
      <c r="F688" s="74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>
        <v>2</v>
      </c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  <c r="AV688" s="74"/>
      <c r="AW688" s="74"/>
      <c r="AX688" s="74"/>
      <c r="AY688" s="74"/>
      <c r="AZ688" s="74"/>
      <c r="BA688" s="56"/>
    </row>
    <row r="689" spans="2:53" ht="12.75" customHeight="1">
      <c r="B689" s="67" t="s">
        <v>1063</v>
      </c>
      <c r="C689" s="151" t="s">
        <v>1064</v>
      </c>
      <c r="D689" s="69">
        <f t="shared" si="123"/>
        <v>0</v>
      </c>
      <c r="E689" s="70">
        <f t="shared" si="124"/>
        <v>0</v>
      </c>
      <c r="F689" s="74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  <c r="AV689" s="74"/>
      <c r="AW689" s="74"/>
      <c r="AX689" s="74"/>
      <c r="AY689" s="74"/>
      <c r="AZ689" s="74"/>
      <c r="BA689" s="56"/>
    </row>
    <row r="690" spans="2:53" ht="12.75" customHeight="1">
      <c r="B690" s="67" t="s">
        <v>1065</v>
      </c>
      <c r="C690" s="151" t="s">
        <v>1066</v>
      </c>
      <c r="D690" s="69">
        <f t="shared" si="123"/>
        <v>0</v>
      </c>
      <c r="E690" s="70">
        <f t="shared" si="124"/>
        <v>0</v>
      </c>
      <c r="F690" s="74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  <c r="AV690" s="74"/>
      <c r="AW690" s="74"/>
      <c r="AX690" s="74"/>
      <c r="AY690" s="74"/>
      <c r="AZ690" s="74"/>
      <c r="BA690" s="56"/>
    </row>
    <row r="691" spans="2:53" ht="12.75" customHeight="1">
      <c r="B691" s="67" t="s">
        <v>1067</v>
      </c>
      <c r="C691" s="151" t="s">
        <v>1068</v>
      </c>
      <c r="D691" s="69">
        <f t="shared" si="123"/>
        <v>0</v>
      </c>
      <c r="E691" s="70">
        <f t="shared" si="124"/>
        <v>0</v>
      </c>
      <c r="F691" s="74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  <c r="AV691" s="74"/>
      <c r="AW691" s="74"/>
      <c r="AX691" s="74"/>
      <c r="AY691" s="74"/>
      <c r="AZ691" s="74"/>
      <c r="BA691" s="56"/>
    </row>
    <row r="692" spans="2:53" ht="12.75" customHeight="1">
      <c r="B692" s="67" t="s">
        <v>1069</v>
      </c>
      <c r="C692" s="151" t="s">
        <v>1070</v>
      </c>
      <c r="D692" s="69">
        <f t="shared" si="123"/>
        <v>0</v>
      </c>
      <c r="E692" s="70">
        <f t="shared" si="124"/>
        <v>0</v>
      </c>
      <c r="F692" s="74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  <c r="AV692" s="74"/>
      <c r="AW692" s="74"/>
      <c r="AX692" s="74"/>
      <c r="AY692" s="74"/>
      <c r="AZ692" s="74"/>
      <c r="BA692" s="56"/>
    </row>
    <row r="693" spans="2:53" ht="12.75" customHeight="1">
      <c r="B693" s="67" t="s">
        <v>1071</v>
      </c>
      <c r="C693" s="151" t="s">
        <v>1072</v>
      </c>
      <c r="D693" s="69">
        <f t="shared" si="123"/>
        <v>0</v>
      </c>
      <c r="E693" s="70">
        <f t="shared" si="124"/>
        <v>0</v>
      </c>
      <c r="F693" s="74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  <c r="AV693" s="74"/>
      <c r="AW693" s="74"/>
      <c r="AX693" s="74"/>
      <c r="AY693" s="74"/>
      <c r="AZ693" s="74"/>
      <c r="BA693" s="56"/>
    </row>
    <row r="694" spans="2:53" ht="12.75" customHeight="1" thickBot="1">
      <c r="B694" s="67" t="s">
        <v>1073</v>
      </c>
      <c r="C694" s="151" t="s">
        <v>1074</v>
      </c>
      <c r="D694" s="69">
        <f t="shared" si="123"/>
        <v>0</v>
      </c>
      <c r="E694" s="81">
        <f t="shared" si="124"/>
        <v>0</v>
      </c>
      <c r="F694" s="74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  <c r="AV694" s="74"/>
      <c r="AW694" s="74"/>
      <c r="AX694" s="74"/>
      <c r="AY694" s="74"/>
      <c r="AZ694" s="74"/>
      <c r="BA694" s="56"/>
    </row>
    <row r="695" spans="2:53" ht="12.75" customHeight="1" hidden="1">
      <c r="B695" s="75" t="s">
        <v>1075</v>
      </c>
      <c r="C695" s="204"/>
      <c r="D695" s="69">
        <f t="shared" si="123"/>
        <v>0</v>
      </c>
      <c r="E695" s="10"/>
      <c r="F695" s="74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  <c r="AV695" s="74"/>
      <c r="AW695" s="74"/>
      <c r="AX695" s="74"/>
      <c r="AY695" s="74"/>
      <c r="AZ695" s="74"/>
      <c r="BA695" s="56"/>
    </row>
    <row r="696" spans="2:53" ht="12.75" customHeight="1" hidden="1">
      <c r="B696" s="75" t="s">
        <v>1076</v>
      </c>
      <c r="C696" s="204"/>
      <c r="D696" s="69">
        <f t="shared" si="123"/>
        <v>0</v>
      </c>
      <c r="E696" s="10"/>
      <c r="F696" s="74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  <c r="AV696" s="74"/>
      <c r="AW696" s="74"/>
      <c r="AX696" s="74"/>
      <c r="AY696" s="74"/>
      <c r="AZ696" s="74"/>
      <c r="BA696" s="56"/>
    </row>
    <row r="697" spans="2:53" ht="12.75" customHeight="1" hidden="1">
      <c r="B697" s="75" t="s">
        <v>1077</v>
      </c>
      <c r="C697" s="204"/>
      <c r="D697" s="69">
        <f t="shared" si="123"/>
        <v>0</v>
      </c>
      <c r="E697" s="10"/>
      <c r="F697" s="74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  <c r="AV697" s="74"/>
      <c r="AW697" s="74"/>
      <c r="AX697" s="74"/>
      <c r="AY697" s="74"/>
      <c r="AZ697" s="74"/>
      <c r="BA697" s="56"/>
    </row>
    <row r="698" spans="2:53" ht="12.75" customHeight="1" hidden="1" thickBot="1">
      <c r="B698" s="78"/>
      <c r="C698" s="180"/>
      <c r="D698" s="69">
        <f t="shared" si="123"/>
        <v>0</v>
      </c>
      <c r="E698" s="10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  <c r="AU698" s="83"/>
      <c r="AV698" s="83"/>
      <c r="AW698" s="83"/>
      <c r="AX698" s="83"/>
      <c r="AY698" s="83"/>
      <c r="AZ698" s="83"/>
      <c r="BA698" s="56"/>
    </row>
    <row r="699" spans="2:53" ht="18" customHeight="1" thickBot="1">
      <c r="B699" s="155"/>
      <c r="C699" s="160" t="s">
        <v>1078</v>
      </c>
      <c r="D699" s="125">
        <f t="shared" si="123"/>
        <v>2</v>
      </c>
      <c r="E699" s="10"/>
      <c r="F699" s="125">
        <f aca="true" t="shared" si="125" ref="F699:S699">SUM(F684:F698)</f>
        <v>0</v>
      </c>
      <c r="G699" s="125">
        <f t="shared" si="125"/>
        <v>0</v>
      </c>
      <c r="H699" s="125">
        <f t="shared" si="125"/>
        <v>0</v>
      </c>
      <c r="I699" s="125">
        <f t="shared" si="125"/>
        <v>0</v>
      </c>
      <c r="J699" s="125">
        <f t="shared" si="125"/>
        <v>0</v>
      </c>
      <c r="K699" s="125">
        <f t="shared" si="125"/>
        <v>0</v>
      </c>
      <c r="L699" s="125">
        <f t="shared" si="125"/>
        <v>0</v>
      </c>
      <c r="M699" s="125">
        <f t="shared" si="125"/>
        <v>0</v>
      </c>
      <c r="N699" s="125">
        <f t="shared" si="125"/>
        <v>0</v>
      </c>
      <c r="O699" s="125">
        <f t="shared" si="125"/>
        <v>0</v>
      </c>
      <c r="P699" s="125">
        <f t="shared" si="125"/>
        <v>0</v>
      </c>
      <c r="Q699" s="125">
        <f t="shared" si="125"/>
        <v>2</v>
      </c>
      <c r="R699" s="125">
        <f t="shared" si="125"/>
        <v>0</v>
      </c>
      <c r="S699" s="125">
        <f t="shared" si="125"/>
        <v>0</v>
      </c>
      <c r="T699" s="125">
        <f aca="true" t="shared" si="126" ref="T699:AZ699">SUM(T684:T698)</f>
        <v>0</v>
      </c>
      <c r="U699" s="125">
        <f t="shared" si="126"/>
        <v>0</v>
      </c>
      <c r="V699" s="125">
        <f t="shared" si="126"/>
        <v>0</v>
      </c>
      <c r="W699" s="125">
        <f t="shared" si="126"/>
        <v>0</v>
      </c>
      <c r="X699" s="125">
        <f t="shared" si="126"/>
        <v>0</v>
      </c>
      <c r="Y699" s="125">
        <f t="shared" si="126"/>
        <v>0</v>
      </c>
      <c r="Z699" s="125">
        <f t="shared" si="126"/>
        <v>0</v>
      </c>
      <c r="AA699" s="125">
        <f t="shared" si="126"/>
        <v>0</v>
      </c>
      <c r="AB699" s="125">
        <f t="shared" si="126"/>
        <v>0</v>
      </c>
      <c r="AC699" s="125">
        <f t="shared" si="126"/>
        <v>0</v>
      </c>
      <c r="AD699" s="125">
        <f t="shared" si="126"/>
        <v>0</v>
      </c>
      <c r="AE699" s="125">
        <f t="shared" si="126"/>
        <v>0</v>
      </c>
      <c r="AF699" s="125">
        <f t="shared" si="126"/>
        <v>0</v>
      </c>
      <c r="AG699" s="125">
        <f t="shared" si="126"/>
        <v>0</v>
      </c>
      <c r="AH699" s="125">
        <f t="shared" si="126"/>
        <v>0</v>
      </c>
      <c r="AI699" s="125">
        <f t="shared" si="126"/>
        <v>0</v>
      </c>
      <c r="AJ699" s="125">
        <f t="shared" si="126"/>
        <v>0</v>
      </c>
      <c r="AK699" s="125">
        <f>SUM(AK684:AK698)</f>
        <v>0</v>
      </c>
      <c r="AL699" s="125">
        <f t="shared" si="126"/>
        <v>0</v>
      </c>
      <c r="AM699" s="125">
        <f t="shared" si="126"/>
        <v>0</v>
      </c>
      <c r="AN699" s="125">
        <f t="shared" si="126"/>
        <v>0</v>
      </c>
      <c r="AO699" s="125">
        <f t="shared" si="126"/>
        <v>0</v>
      </c>
      <c r="AP699" s="125">
        <f t="shared" si="126"/>
        <v>0</v>
      </c>
      <c r="AQ699" s="125">
        <f t="shared" si="126"/>
        <v>0</v>
      </c>
      <c r="AR699" s="125">
        <f t="shared" si="126"/>
        <v>0</v>
      </c>
      <c r="AS699" s="125">
        <f t="shared" si="126"/>
        <v>0</v>
      </c>
      <c r="AT699" s="125">
        <f t="shared" si="126"/>
        <v>0</v>
      </c>
      <c r="AU699" s="125">
        <f t="shared" si="126"/>
        <v>0</v>
      </c>
      <c r="AV699" s="125">
        <f t="shared" si="126"/>
        <v>0</v>
      </c>
      <c r="AW699" s="125">
        <f t="shared" si="126"/>
        <v>0</v>
      </c>
      <c r="AX699" s="125">
        <f t="shared" si="126"/>
        <v>0</v>
      </c>
      <c r="AY699" s="125">
        <f t="shared" si="126"/>
        <v>0</v>
      </c>
      <c r="AZ699" s="125">
        <f t="shared" si="126"/>
        <v>0</v>
      </c>
      <c r="BA699" s="56"/>
    </row>
    <row r="700" spans="2:53" ht="12.75" customHeight="1" thickBot="1">
      <c r="B700" s="161"/>
      <c r="C700" s="13"/>
      <c r="D700" s="162"/>
      <c r="E700" s="10"/>
      <c r="F700" s="163"/>
      <c r="G700" s="163"/>
      <c r="H700" s="163"/>
      <c r="I700" s="163"/>
      <c r="J700" s="163"/>
      <c r="K700" s="163"/>
      <c r="L700" s="163"/>
      <c r="M700" s="163"/>
      <c r="N700" s="163"/>
      <c r="O700" s="163"/>
      <c r="P700" s="163"/>
      <c r="Q700" s="163"/>
      <c r="R700" s="163"/>
      <c r="S700" s="163"/>
      <c r="T700" s="163"/>
      <c r="U700" s="163"/>
      <c r="V700" s="163"/>
      <c r="W700" s="163"/>
      <c r="X700" s="163"/>
      <c r="Y700" s="163"/>
      <c r="Z700" s="163"/>
      <c r="AA700" s="163"/>
      <c r="AB700" s="163"/>
      <c r="AC700" s="163"/>
      <c r="AD700" s="163"/>
      <c r="AE700" s="163"/>
      <c r="AF700" s="163"/>
      <c r="AG700" s="163"/>
      <c r="AH700" s="163"/>
      <c r="AI700" s="163"/>
      <c r="AJ700" s="163"/>
      <c r="AK700" s="163"/>
      <c r="AL700" s="163"/>
      <c r="AM700" s="163"/>
      <c r="AN700" s="163"/>
      <c r="AO700" s="163"/>
      <c r="AP700" s="163"/>
      <c r="AQ700" s="163"/>
      <c r="AR700" s="163"/>
      <c r="AS700" s="163"/>
      <c r="AT700" s="163"/>
      <c r="AU700" s="163"/>
      <c r="AV700" s="163"/>
      <c r="AW700" s="163"/>
      <c r="AX700" s="163"/>
      <c r="AY700" s="163"/>
      <c r="AZ700" s="163"/>
      <c r="BA700" s="56"/>
    </row>
    <row r="701" spans="2:53" ht="18.75" thickBot="1">
      <c r="B701" s="164" t="s">
        <v>1079</v>
      </c>
      <c r="C701" s="108" t="s">
        <v>1080</v>
      </c>
      <c r="D701" s="109"/>
      <c r="E701" s="10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56"/>
    </row>
    <row r="702" spans="2:53" ht="12.75" customHeight="1">
      <c r="B702" s="201"/>
      <c r="C702" s="202" t="s">
        <v>1081</v>
      </c>
      <c r="D702" s="64">
        <f aca="true" t="shared" si="127" ref="D702:D739">SUM(F702:AZ702)</f>
        <v>52</v>
      </c>
      <c r="E702" s="137"/>
      <c r="F702" s="165">
        <v>0</v>
      </c>
      <c r="G702" s="165">
        <v>0</v>
      </c>
      <c r="H702" s="165">
        <v>4</v>
      </c>
      <c r="I702" s="165"/>
      <c r="J702" s="165"/>
      <c r="K702" s="165"/>
      <c r="L702" s="165">
        <v>0</v>
      </c>
      <c r="M702" s="165">
        <v>3</v>
      </c>
      <c r="N702" s="165"/>
      <c r="O702" s="165"/>
      <c r="P702" s="165">
        <v>0</v>
      </c>
      <c r="Q702" s="165">
        <v>29</v>
      </c>
      <c r="R702" s="165">
        <v>2</v>
      </c>
      <c r="S702" s="165">
        <v>2</v>
      </c>
      <c r="T702" s="165"/>
      <c r="U702" s="165"/>
      <c r="V702" s="165"/>
      <c r="W702" s="165"/>
      <c r="X702" s="165"/>
      <c r="Y702" s="165"/>
      <c r="Z702" s="165"/>
      <c r="AA702" s="165"/>
      <c r="AB702" s="165">
        <v>4</v>
      </c>
      <c r="AC702" s="165"/>
      <c r="AD702" s="165"/>
      <c r="AE702" s="165"/>
      <c r="AF702" s="165">
        <v>2</v>
      </c>
      <c r="AG702" s="165">
        <v>0</v>
      </c>
      <c r="AH702" s="165">
        <v>4</v>
      </c>
      <c r="AI702" s="165">
        <v>2</v>
      </c>
      <c r="AJ702" s="165"/>
      <c r="AK702" s="165"/>
      <c r="AL702" s="165"/>
      <c r="AM702" s="165"/>
      <c r="AN702" s="165"/>
      <c r="AO702" s="165"/>
      <c r="AP702" s="165"/>
      <c r="AQ702" s="165"/>
      <c r="AR702" s="165"/>
      <c r="AS702" s="165"/>
      <c r="AT702" s="165">
        <v>0</v>
      </c>
      <c r="AU702" s="165"/>
      <c r="AV702" s="165"/>
      <c r="AW702" s="165"/>
      <c r="AX702" s="165"/>
      <c r="AY702" s="165"/>
      <c r="AZ702" s="165"/>
      <c r="BA702" s="56"/>
    </row>
    <row r="703" spans="2:53" ht="12.75" customHeight="1">
      <c r="B703" s="75"/>
      <c r="C703" s="203" t="s">
        <v>1131</v>
      </c>
      <c r="D703" s="69">
        <f t="shared" si="127"/>
        <v>39</v>
      </c>
      <c r="E703" s="137"/>
      <c r="F703" s="92"/>
      <c r="G703" s="92">
        <v>3</v>
      </c>
      <c r="H703" s="92"/>
      <c r="I703" s="92"/>
      <c r="J703" s="92"/>
      <c r="K703" s="92"/>
      <c r="L703" s="92">
        <v>2</v>
      </c>
      <c r="M703" s="92"/>
      <c r="N703" s="92"/>
      <c r="O703" s="92"/>
      <c r="P703" s="92">
        <v>3</v>
      </c>
      <c r="Q703" s="92"/>
      <c r="R703" s="92"/>
      <c r="S703" s="92"/>
      <c r="T703" s="92"/>
      <c r="U703" s="92"/>
      <c r="V703" s="92"/>
      <c r="W703" s="92"/>
      <c r="X703" s="92"/>
      <c r="Y703" s="92"/>
      <c r="Z703" s="92"/>
      <c r="AA703" s="92"/>
      <c r="AB703" s="92">
        <v>20</v>
      </c>
      <c r="AC703" s="92"/>
      <c r="AD703" s="92"/>
      <c r="AE703" s="92"/>
      <c r="AF703" s="92"/>
      <c r="AG703" s="92"/>
      <c r="AH703" s="92"/>
      <c r="AI703" s="92"/>
      <c r="AJ703" s="92"/>
      <c r="AK703" s="92"/>
      <c r="AL703" s="92"/>
      <c r="AM703" s="92"/>
      <c r="AN703" s="92"/>
      <c r="AO703" s="92"/>
      <c r="AP703" s="92"/>
      <c r="AQ703" s="92"/>
      <c r="AR703" s="92"/>
      <c r="AS703" s="92"/>
      <c r="AT703" s="92">
        <v>11</v>
      </c>
      <c r="AU703" s="92"/>
      <c r="AV703" s="92"/>
      <c r="AW703" s="92"/>
      <c r="AX703" s="92"/>
      <c r="AY703" s="92"/>
      <c r="AZ703" s="92"/>
      <c r="BA703" s="56"/>
    </row>
    <row r="704" spans="2:53" ht="12.75" customHeight="1">
      <c r="B704" s="75" t="s">
        <v>1321</v>
      </c>
      <c r="C704" s="203" t="s">
        <v>1319</v>
      </c>
      <c r="D704" s="69">
        <f aca="true" t="shared" si="128" ref="D704:D717">SUM(F704:AZ704)</f>
        <v>1</v>
      </c>
      <c r="E704" s="137"/>
      <c r="F704" s="92"/>
      <c r="G704" s="92"/>
      <c r="H704" s="92"/>
      <c r="I704" s="92"/>
      <c r="J704" s="92"/>
      <c r="K704" s="92">
        <v>1</v>
      </c>
      <c r="L704" s="92"/>
      <c r="M704" s="92"/>
      <c r="N704" s="92"/>
      <c r="O704" s="92"/>
      <c r="P704" s="92"/>
      <c r="Q704" s="92"/>
      <c r="R704" s="92"/>
      <c r="S704" s="92"/>
      <c r="T704" s="92"/>
      <c r="U704" s="92"/>
      <c r="V704" s="92"/>
      <c r="W704" s="92"/>
      <c r="X704" s="92"/>
      <c r="Y704" s="92"/>
      <c r="Z704" s="92"/>
      <c r="AA704" s="92"/>
      <c r="AB704" s="92"/>
      <c r="AC704" s="92"/>
      <c r="AD704" s="92"/>
      <c r="AE704" s="92"/>
      <c r="AF704" s="92"/>
      <c r="AG704" s="92"/>
      <c r="AH704" s="92"/>
      <c r="AI704" s="92"/>
      <c r="AJ704" s="92"/>
      <c r="AK704" s="92"/>
      <c r="AL704" s="92"/>
      <c r="AM704" s="92"/>
      <c r="AN704" s="92"/>
      <c r="AO704" s="92"/>
      <c r="AP704" s="92"/>
      <c r="AQ704" s="92"/>
      <c r="AR704" s="92"/>
      <c r="AS704" s="92"/>
      <c r="AT704" s="92"/>
      <c r="AU704" s="92"/>
      <c r="AV704" s="92"/>
      <c r="AW704" s="92"/>
      <c r="AX704" s="92"/>
      <c r="AY704" s="92"/>
      <c r="AZ704" s="92"/>
      <c r="BA704" s="56"/>
    </row>
    <row r="705" spans="2:53" ht="12.75" customHeight="1">
      <c r="B705" s="75" t="s">
        <v>1321</v>
      </c>
      <c r="C705" s="203" t="s">
        <v>1318</v>
      </c>
      <c r="D705" s="69">
        <f t="shared" si="128"/>
        <v>1</v>
      </c>
      <c r="E705" s="137"/>
      <c r="F705" s="92"/>
      <c r="G705" s="92"/>
      <c r="H705" s="92"/>
      <c r="I705" s="92"/>
      <c r="J705" s="92"/>
      <c r="K705" s="92">
        <v>1</v>
      </c>
      <c r="L705" s="92"/>
      <c r="M705" s="92"/>
      <c r="N705" s="92"/>
      <c r="O705" s="92"/>
      <c r="P705" s="92"/>
      <c r="Q705" s="92"/>
      <c r="R705" s="92"/>
      <c r="S705" s="92"/>
      <c r="T705" s="92"/>
      <c r="U705" s="92"/>
      <c r="V705" s="92"/>
      <c r="W705" s="92"/>
      <c r="X705" s="92"/>
      <c r="Y705" s="92"/>
      <c r="Z705" s="92"/>
      <c r="AA705" s="92"/>
      <c r="AB705" s="92"/>
      <c r="AC705" s="92"/>
      <c r="AD705" s="92"/>
      <c r="AE705" s="92"/>
      <c r="AF705" s="92"/>
      <c r="AG705" s="92"/>
      <c r="AH705" s="92"/>
      <c r="AI705" s="92"/>
      <c r="AJ705" s="92"/>
      <c r="AK705" s="92"/>
      <c r="AL705" s="92"/>
      <c r="AM705" s="92"/>
      <c r="AN705" s="92"/>
      <c r="AO705" s="92"/>
      <c r="AP705" s="92"/>
      <c r="AQ705" s="92"/>
      <c r="AR705" s="92"/>
      <c r="AS705" s="92"/>
      <c r="AT705" s="92"/>
      <c r="AU705" s="92"/>
      <c r="AV705" s="92"/>
      <c r="AW705" s="92"/>
      <c r="AX705" s="92"/>
      <c r="AY705" s="92"/>
      <c r="AZ705" s="92"/>
      <c r="BA705" s="56"/>
    </row>
    <row r="706" spans="2:53" ht="12.75" customHeight="1">
      <c r="B706" s="75" t="s">
        <v>1321</v>
      </c>
      <c r="C706" s="203" t="s">
        <v>1317</v>
      </c>
      <c r="D706" s="69">
        <f t="shared" si="128"/>
        <v>2</v>
      </c>
      <c r="E706" s="137"/>
      <c r="F706" s="92"/>
      <c r="G706" s="92"/>
      <c r="H706" s="92"/>
      <c r="I706" s="92"/>
      <c r="J706" s="92"/>
      <c r="K706" s="92">
        <v>2</v>
      </c>
      <c r="L706" s="92"/>
      <c r="M706" s="92"/>
      <c r="N706" s="92"/>
      <c r="O706" s="92"/>
      <c r="P706" s="92"/>
      <c r="Q706" s="92"/>
      <c r="R706" s="92"/>
      <c r="S706" s="92"/>
      <c r="T706" s="92"/>
      <c r="U706" s="92"/>
      <c r="V706" s="92"/>
      <c r="W706" s="92"/>
      <c r="X706" s="92"/>
      <c r="Y706" s="92"/>
      <c r="Z706" s="92"/>
      <c r="AA706" s="92"/>
      <c r="AB706" s="92"/>
      <c r="AC706" s="92"/>
      <c r="AD706" s="92"/>
      <c r="AE706" s="92"/>
      <c r="AF706" s="92"/>
      <c r="AG706" s="92"/>
      <c r="AH706" s="92"/>
      <c r="AI706" s="92"/>
      <c r="AJ706" s="92"/>
      <c r="AK706" s="92"/>
      <c r="AL706" s="92"/>
      <c r="AM706" s="92"/>
      <c r="AN706" s="92"/>
      <c r="AO706" s="92"/>
      <c r="AP706" s="92"/>
      <c r="AQ706" s="92"/>
      <c r="AR706" s="92"/>
      <c r="AS706" s="92"/>
      <c r="AT706" s="92"/>
      <c r="AU706" s="92"/>
      <c r="AV706" s="92"/>
      <c r="AW706" s="92"/>
      <c r="AX706" s="92"/>
      <c r="AY706" s="92"/>
      <c r="AZ706" s="92"/>
      <c r="BA706" s="56"/>
    </row>
    <row r="707" spans="2:53" ht="12.75" customHeight="1">
      <c r="B707" s="75" t="s">
        <v>1321</v>
      </c>
      <c r="C707" s="203" t="s">
        <v>1320</v>
      </c>
      <c r="D707" s="69">
        <f t="shared" si="128"/>
        <v>1</v>
      </c>
      <c r="E707" s="137"/>
      <c r="F707" s="92"/>
      <c r="G707" s="92"/>
      <c r="H707" s="92"/>
      <c r="I707" s="92"/>
      <c r="J707" s="92"/>
      <c r="K707" s="92">
        <v>1</v>
      </c>
      <c r="L707" s="92"/>
      <c r="M707" s="92"/>
      <c r="N707" s="92"/>
      <c r="O707" s="92"/>
      <c r="P707" s="92"/>
      <c r="Q707" s="92"/>
      <c r="R707" s="92"/>
      <c r="S707" s="92"/>
      <c r="T707" s="92"/>
      <c r="U707" s="92"/>
      <c r="V707" s="92"/>
      <c r="W707" s="92"/>
      <c r="X707" s="92"/>
      <c r="Y707" s="92"/>
      <c r="Z707" s="92"/>
      <c r="AA707" s="92"/>
      <c r="AB707" s="92"/>
      <c r="AC707" s="92"/>
      <c r="AD707" s="92"/>
      <c r="AE707" s="92"/>
      <c r="AF707" s="92"/>
      <c r="AG707" s="92"/>
      <c r="AH707" s="92"/>
      <c r="AI707" s="92"/>
      <c r="AJ707" s="92"/>
      <c r="AK707" s="92"/>
      <c r="AL707" s="92"/>
      <c r="AM707" s="92"/>
      <c r="AN707" s="92"/>
      <c r="AO707" s="92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56"/>
    </row>
    <row r="708" spans="2:53" ht="12.75" customHeight="1">
      <c r="B708" s="75" t="s">
        <v>1306</v>
      </c>
      <c r="C708" s="203" t="s">
        <v>1307</v>
      </c>
      <c r="D708" s="69">
        <f t="shared" si="128"/>
        <v>2</v>
      </c>
      <c r="E708" s="137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  <c r="V708" s="92"/>
      <c r="W708" s="92"/>
      <c r="X708" s="92"/>
      <c r="Y708" s="92"/>
      <c r="Z708" s="92"/>
      <c r="AA708" s="92"/>
      <c r="AB708" s="92"/>
      <c r="AC708" s="92"/>
      <c r="AD708" s="92"/>
      <c r="AE708" s="92"/>
      <c r="AF708" s="92"/>
      <c r="AG708" s="92"/>
      <c r="AH708" s="92"/>
      <c r="AI708" s="92"/>
      <c r="AJ708" s="92"/>
      <c r="AK708" s="92"/>
      <c r="AL708" s="92"/>
      <c r="AM708" s="92"/>
      <c r="AN708" s="92"/>
      <c r="AO708" s="92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>
        <v>2</v>
      </c>
      <c r="BA708" s="56"/>
    </row>
    <row r="709" spans="2:53" ht="12.75" customHeight="1">
      <c r="B709" s="75" t="s">
        <v>1306</v>
      </c>
      <c r="C709" s="203" t="s">
        <v>1326</v>
      </c>
      <c r="D709" s="69">
        <f t="shared" si="128"/>
        <v>90</v>
      </c>
      <c r="E709" s="137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  <c r="V709" s="92"/>
      <c r="W709" s="92"/>
      <c r="X709" s="92"/>
      <c r="Y709" s="92"/>
      <c r="Z709" s="92"/>
      <c r="AA709" s="92"/>
      <c r="AB709" s="92"/>
      <c r="AC709" s="92"/>
      <c r="AD709" s="92"/>
      <c r="AE709" s="92"/>
      <c r="AF709" s="92"/>
      <c r="AG709" s="92"/>
      <c r="AH709" s="92"/>
      <c r="AI709" s="92"/>
      <c r="AJ709" s="92"/>
      <c r="AK709" s="92"/>
      <c r="AL709" s="92"/>
      <c r="AM709" s="92"/>
      <c r="AN709" s="92"/>
      <c r="AO709" s="92"/>
      <c r="AP709" s="92"/>
      <c r="AQ709" s="92"/>
      <c r="AR709" s="92"/>
      <c r="AS709" s="92"/>
      <c r="AT709" s="92"/>
      <c r="AU709" s="92"/>
      <c r="AV709" s="92"/>
      <c r="AW709" s="92">
        <v>90</v>
      </c>
      <c r="AX709" s="92"/>
      <c r="AY709" s="92"/>
      <c r="AZ709" s="92"/>
      <c r="BA709" s="56"/>
    </row>
    <row r="710" spans="2:53" ht="12.75" customHeight="1">
      <c r="B710" s="75" t="s">
        <v>1306</v>
      </c>
      <c r="C710" s="203" t="s">
        <v>1324</v>
      </c>
      <c r="D710" s="69">
        <f t="shared" si="128"/>
        <v>13</v>
      </c>
      <c r="E710" s="137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  <c r="V710" s="92"/>
      <c r="W710" s="92"/>
      <c r="X710" s="92"/>
      <c r="Y710" s="92"/>
      <c r="Z710" s="92"/>
      <c r="AA710" s="92"/>
      <c r="AB710" s="92"/>
      <c r="AC710" s="92"/>
      <c r="AD710" s="92"/>
      <c r="AE710" s="92"/>
      <c r="AF710" s="92"/>
      <c r="AG710" s="92"/>
      <c r="AH710" s="92"/>
      <c r="AI710" s="92"/>
      <c r="AJ710" s="92"/>
      <c r="AK710" s="92"/>
      <c r="AL710" s="92"/>
      <c r="AM710" s="92"/>
      <c r="AN710" s="92"/>
      <c r="AO710" s="92"/>
      <c r="AP710" s="92"/>
      <c r="AQ710" s="92"/>
      <c r="AR710" s="92"/>
      <c r="AS710" s="92"/>
      <c r="AT710" s="92"/>
      <c r="AU710" s="92"/>
      <c r="AV710" s="92"/>
      <c r="AW710" s="92">
        <v>13</v>
      </c>
      <c r="AX710" s="92"/>
      <c r="AY710" s="92"/>
      <c r="AZ710" s="92"/>
      <c r="BA710" s="56"/>
    </row>
    <row r="711" spans="2:53" ht="12.75" customHeight="1">
      <c r="B711" s="75" t="s">
        <v>1306</v>
      </c>
      <c r="C711" s="203" t="s">
        <v>1325</v>
      </c>
      <c r="D711" s="69">
        <f t="shared" si="128"/>
        <v>10</v>
      </c>
      <c r="E711" s="137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  <c r="V711" s="92"/>
      <c r="W711" s="92"/>
      <c r="X711" s="92"/>
      <c r="Y711" s="92"/>
      <c r="Z711" s="92"/>
      <c r="AA711" s="92"/>
      <c r="AB711" s="92"/>
      <c r="AC711" s="92"/>
      <c r="AD711" s="92"/>
      <c r="AE711" s="92"/>
      <c r="AF711" s="92"/>
      <c r="AG711" s="92"/>
      <c r="AH711" s="92"/>
      <c r="AI711" s="92"/>
      <c r="AJ711" s="92"/>
      <c r="AK711" s="92"/>
      <c r="AL711" s="92"/>
      <c r="AM711" s="92"/>
      <c r="AN711" s="92"/>
      <c r="AO711" s="92"/>
      <c r="AP711" s="92"/>
      <c r="AQ711" s="92"/>
      <c r="AR711" s="92"/>
      <c r="AS711" s="92"/>
      <c r="AT711" s="92"/>
      <c r="AU711" s="92"/>
      <c r="AV711" s="92"/>
      <c r="AW711" s="92">
        <v>10</v>
      </c>
      <c r="AX711" s="92"/>
      <c r="AY711" s="92"/>
      <c r="AZ711" s="92"/>
      <c r="BA711" s="56"/>
    </row>
    <row r="712" spans="2:53" ht="12.75" customHeight="1">
      <c r="B712" s="75" t="s">
        <v>1311</v>
      </c>
      <c r="C712" s="203" t="s">
        <v>1323</v>
      </c>
      <c r="D712" s="69">
        <f t="shared" si="128"/>
        <v>4</v>
      </c>
      <c r="E712" s="137"/>
      <c r="F712" s="92"/>
      <c r="G712" s="92"/>
      <c r="H712" s="92"/>
      <c r="I712" s="92"/>
      <c r="J712" s="92"/>
      <c r="K712" s="92">
        <v>2</v>
      </c>
      <c r="L712" s="92"/>
      <c r="M712" s="92"/>
      <c r="N712" s="92"/>
      <c r="O712" s="92"/>
      <c r="P712" s="92"/>
      <c r="Q712" s="92"/>
      <c r="R712" s="92"/>
      <c r="S712" s="92"/>
      <c r="T712" s="92"/>
      <c r="U712" s="92"/>
      <c r="V712" s="92"/>
      <c r="W712" s="92"/>
      <c r="X712" s="92"/>
      <c r="Y712" s="92"/>
      <c r="Z712" s="92"/>
      <c r="AA712" s="92"/>
      <c r="AB712" s="92"/>
      <c r="AC712" s="92"/>
      <c r="AD712" s="92">
        <v>2</v>
      </c>
      <c r="AE712" s="92"/>
      <c r="AF712" s="92"/>
      <c r="AG712" s="92"/>
      <c r="AH712" s="92"/>
      <c r="AI712" s="92"/>
      <c r="AJ712" s="92"/>
      <c r="AK712" s="92"/>
      <c r="AL712" s="92"/>
      <c r="AM712" s="92"/>
      <c r="AN712" s="92"/>
      <c r="AO712" s="92"/>
      <c r="AP712" s="92"/>
      <c r="AQ712" s="92"/>
      <c r="AR712" s="92"/>
      <c r="AS712" s="92"/>
      <c r="AT712" s="92"/>
      <c r="AU712" s="92"/>
      <c r="AV712" s="92"/>
      <c r="AW712" s="92"/>
      <c r="AX712" s="92"/>
      <c r="AY712" s="92"/>
      <c r="AZ712" s="92"/>
      <c r="BA712" s="56"/>
    </row>
    <row r="713" spans="2:53" ht="12.75" customHeight="1">
      <c r="B713" s="75" t="s">
        <v>1322</v>
      </c>
      <c r="C713" s="203" t="s">
        <v>1314</v>
      </c>
      <c r="D713" s="69">
        <f t="shared" si="128"/>
        <v>2</v>
      </c>
      <c r="E713" s="137"/>
      <c r="F713" s="92"/>
      <c r="G713" s="92"/>
      <c r="H713" s="92"/>
      <c r="I713" s="92"/>
      <c r="J713" s="92"/>
      <c r="K713" s="92">
        <v>2</v>
      </c>
      <c r="L713" s="92"/>
      <c r="M713" s="92"/>
      <c r="N713" s="92"/>
      <c r="O713" s="92"/>
      <c r="P713" s="92"/>
      <c r="Q713" s="92"/>
      <c r="R713" s="92"/>
      <c r="S713" s="92"/>
      <c r="T713" s="92"/>
      <c r="U713" s="92"/>
      <c r="V713" s="92"/>
      <c r="W713" s="92"/>
      <c r="X713" s="92"/>
      <c r="Y713" s="92"/>
      <c r="Z713" s="92"/>
      <c r="AA713" s="92"/>
      <c r="AB713" s="92"/>
      <c r="AC713" s="92"/>
      <c r="AD713" s="92"/>
      <c r="AE713" s="92"/>
      <c r="AF713" s="92"/>
      <c r="AG713" s="92"/>
      <c r="AH713" s="92"/>
      <c r="AI713" s="92"/>
      <c r="AJ713" s="92"/>
      <c r="AK713" s="92"/>
      <c r="AL713" s="92"/>
      <c r="AM713" s="92"/>
      <c r="AN713" s="92"/>
      <c r="AO713" s="92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56"/>
    </row>
    <row r="714" spans="2:53" ht="12.75" customHeight="1">
      <c r="B714" s="75" t="s">
        <v>1322</v>
      </c>
      <c r="C714" s="203" t="s">
        <v>1313</v>
      </c>
      <c r="D714" s="69">
        <f t="shared" si="128"/>
        <v>2</v>
      </c>
      <c r="E714" s="137"/>
      <c r="F714" s="92"/>
      <c r="G714" s="92"/>
      <c r="H714" s="92"/>
      <c r="I714" s="92"/>
      <c r="J714" s="92"/>
      <c r="K714" s="92">
        <v>2</v>
      </c>
      <c r="L714" s="92"/>
      <c r="M714" s="92"/>
      <c r="N714" s="92"/>
      <c r="O714" s="92"/>
      <c r="P714" s="92"/>
      <c r="Q714" s="92"/>
      <c r="R714" s="92"/>
      <c r="S714" s="92"/>
      <c r="T714" s="92"/>
      <c r="U714" s="92"/>
      <c r="V714" s="92"/>
      <c r="W714" s="92"/>
      <c r="X714" s="92"/>
      <c r="Y714" s="92"/>
      <c r="Z714" s="92"/>
      <c r="AA714" s="92"/>
      <c r="AB714" s="92"/>
      <c r="AC714" s="92"/>
      <c r="AD714" s="92"/>
      <c r="AE714" s="92"/>
      <c r="AF714" s="92"/>
      <c r="AG714" s="92"/>
      <c r="AH714" s="92"/>
      <c r="AI714" s="92"/>
      <c r="AJ714" s="92"/>
      <c r="AK714" s="92"/>
      <c r="AL714" s="92"/>
      <c r="AM714" s="92"/>
      <c r="AN714" s="92"/>
      <c r="AO714" s="92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56"/>
    </row>
    <row r="715" spans="2:53" ht="12.75" customHeight="1">
      <c r="B715" s="75" t="s">
        <v>1322</v>
      </c>
      <c r="C715" s="203" t="s">
        <v>1316</v>
      </c>
      <c r="D715" s="69">
        <f t="shared" si="128"/>
        <v>1</v>
      </c>
      <c r="E715" s="137"/>
      <c r="F715" s="92"/>
      <c r="G715" s="92"/>
      <c r="H715" s="92"/>
      <c r="I715" s="92"/>
      <c r="J715" s="92"/>
      <c r="K715" s="92">
        <v>1</v>
      </c>
      <c r="L715" s="92"/>
      <c r="M715" s="92"/>
      <c r="N715" s="92"/>
      <c r="O715" s="92"/>
      <c r="P715" s="92"/>
      <c r="Q715" s="92"/>
      <c r="R715" s="92"/>
      <c r="S715" s="92"/>
      <c r="T715" s="92"/>
      <c r="U715" s="92"/>
      <c r="V715" s="92"/>
      <c r="W715" s="92"/>
      <c r="X715" s="92"/>
      <c r="Y715" s="92"/>
      <c r="Z715" s="92"/>
      <c r="AA715" s="92"/>
      <c r="AB715" s="92"/>
      <c r="AC715" s="92"/>
      <c r="AD715" s="92"/>
      <c r="AE715" s="92"/>
      <c r="AF715" s="92"/>
      <c r="AG715" s="92"/>
      <c r="AH715" s="92"/>
      <c r="AI715" s="92"/>
      <c r="AJ715" s="92"/>
      <c r="AK715" s="92"/>
      <c r="AL715" s="92"/>
      <c r="AM715" s="92"/>
      <c r="AN715" s="92"/>
      <c r="AO715" s="92"/>
      <c r="AP715" s="92"/>
      <c r="AQ715" s="92"/>
      <c r="AR715" s="92"/>
      <c r="AS715" s="92"/>
      <c r="AT715" s="92"/>
      <c r="AU715" s="92"/>
      <c r="AV715" s="92"/>
      <c r="AW715" s="92"/>
      <c r="AX715" s="92"/>
      <c r="AY715" s="92"/>
      <c r="AZ715" s="92"/>
      <c r="BA715" s="56"/>
    </row>
    <row r="716" spans="2:53" ht="12.75" customHeight="1">
      <c r="B716" s="75" t="s">
        <v>1322</v>
      </c>
      <c r="C716" s="203" t="s">
        <v>1312</v>
      </c>
      <c r="D716" s="69">
        <f t="shared" si="128"/>
        <v>2</v>
      </c>
      <c r="E716" s="137"/>
      <c r="F716" s="92"/>
      <c r="G716" s="92"/>
      <c r="H716" s="92"/>
      <c r="I716" s="92"/>
      <c r="J716" s="92"/>
      <c r="K716" s="92">
        <v>2</v>
      </c>
      <c r="L716" s="92"/>
      <c r="M716" s="92"/>
      <c r="N716" s="92"/>
      <c r="O716" s="92"/>
      <c r="P716" s="92"/>
      <c r="Q716" s="92"/>
      <c r="R716" s="92"/>
      <c r="S716" s="92"/>
      <c r="T716" s="92"/>
      <c r="U716" s="92"/>
      <c r="V716" s="92"/>
      <c r="W716" s="92"/>
      <c r="X716" s="92"/>
      <c r="Y716" s="92"/>
      <c r="Z716" s="92"/>
      <c r="AA716" s="92"/>
      <c r="AB716" s="92"/>
      <c r="AC716" s="92"/>
      <c r="AD716" s="92"/>
      <c r="AE716" s="92"/>
      <c r="AF716" s="92"/>
      <c r="AG716" s="92"/>
      <c r="AH716" s="92"/>
      <c r="AI716" s="92"/>
      <c r="AJ716" s="92"/>
      <c r="AK716" s="92"/>
      <c r="AL716" s="92"/>
      <c r="AM716" s="92"/>
      <c r="AN716" s="92"/>
      <c r="AO716" s="92"/>
      <c r="AP716" s="92"/>
      <c r="AQ716" s="92"/>
      <c r="AR716" s="92"/>
      <c r="AS716" s="92"/>
      <c r="AT716" s="92"/>
      <c r="AU716" s="92"/>
      <c r="AV716" s="92"/>
      <c r="AW716" s="92"/>
      <c r="AX716" s="92"/>
      <c r="AY716" s="92"/>
      <c r="AZ716" s="92"/>
      <c r="BA716" s="56"/>
    </row>
    <row r="717" spans="2:53" ht="12.75" customHeight="1">
      <c r="B717" s="75" t="s">
        <v>1322</v>
      </c>
      <c r="C717" s="203" t="s">
        <v>1315</v>
      </c>
      <c r="D717" s="69">
        <f t="shared" si="128"/>
        <v>1</v>
      </c>
      <c r="E717" s="137"/>
      <c r="F717" s="92"/>
      <c r="G717" s="92"/>
      <c r="H717" s="92"/>
      <c r="I717" s="92"/>
      <c r="J717" s="92"/>
      <c r="K717" s="92">
        <v>1</v>
      </c>
      <c r="L717" s="92"/>
      <c r="M717" s="92"/>
      <c r="N717" s="92"/>
      <c r="O717" s="92"/>
      <c r="P717" s="92"/>
      <c r="Q717" s="92"/>
      <c r="R717" s="92"/>
      <c r="S717" s="92"/>
      <c r="T717" s="92"/>
      <c r="U717" s="92"/>
      <c r="V717" s="92"/>
      <c r="W717" s="92"/>
      <c r="X717" s="92"/>
      <c r="Y717" s="92"/>
      <c r="Z717" s="92"/>
      <c r="AA717" s="92"/>
      <c r="AB717" s="92"/>
      <c r="AC717" s="92"/>
      <c r="AD717" s="92"/>
      <c r="AE717" s="92"/>
      <c r="AF717" s="92"/>
      <c r="AG717" s="92"/>
      <c r="AH717" s="92"/>
      <c r="AI717" s="92"/>
      <c r="AJ717" s="92"/>
      <c r="AK717" s="92"/>
      <c r="AL717" s="92"/>
      <c r="AM717" s="92"/>
      <c r="AN717" s="92"/>
      <c r="AO717" s="92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56"/>
    </row>
    <row r="718" spans="2:53" ht="12.75" customHeight="1">
      <c r="B718" s="75"/>
      <c r="C718" s="203"/>
      <c r="D718" s="69">
        <f t="shared" si="127"/>
        <v>0</v>
      </c>
      <c r="E718" s="137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  <c r="V718" s="92"/>
      <c r="W718" s="92"/>
      <c r="X718" s="92"/>
      <c r="Y718" s="92"/>
      <c r="Z718" s="92"/>
      <c r="AA718" s="92"/>
      <c r="AB718" s="92"/>
      <c r="AC718" s="92"/>
      <c r="AD718" s="92"/>
      <c r="AE718" s="92"/>
      <c r="AF718" s="92"/>
      <c r="AG718" s="92"/>
      <c r="AH718" s="92"/>
      <c r="AI718" s="92"/>
      <c r="AJ718" s="92"/>
      <c r="AK718" s="92"/>
      <c r="AL718" s="92"/>
      <c r="AM718" s="92"/>
      <c r="AN718" s="92"/>
      <c r="AO718" s="92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56"/>
    </row>
    <row r="719" spans="2:53" ht="12.75" customHeight="1">
      <c r="B719" s="75"/>
      <c r="C719" s="203"/>
      <c r="D719" s="69">
        <f t="shared" si="127"/>
        <v>0</v>
      </c>
      <c r="E719" s="137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  <c r="V719" s="92"/>
      <c r="W719" s="92"/>
      <c r="X719" s="92"/>
      <c r="Y719" s="92"/>
      <c r="Z719" s="92"/>
      <c r="AA719" s="92"/>
      <c r="AB719" s="92"/>
      <c r="AC719" s="92"/>
      <c r="AD719" s="92"/>
      <c r="AE719" s="92"/>
      <c r="AF719" s="92"/>
      <c r="AG719" s="92"/>
      <c r="AH719" s="92"/>
      <c r="AI719" s="92"/>
      <c r="AJ719" s="92"/>
      <c r="AK719" s="92"/>
      <c r="AL719" s="92"/>
      <c r="AM719" s="92"/>
      <c r="AN719" s="92"/>
      <c r="AO719" s="92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56"/>
    </row>
    <row r="720" spans="2:53" ht="12.75" customHeight="1">
      <c r="B720" s="75"/>
      <c r="C720" s="203"/>
      <c r="D720" s="69">
        <f t="shared" si="127"/>
        <v>0</v>
      </c>
      <c r="E720" s="137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  <c r="V720" s="92"/>
      <c r="W720" s="92"/>
      <c r="X720" s="92"/>
      <c r="Y720" s="92"/>
      <c r="Z720" s="92"/>
      <c r="AA720" s="92"/>
      <c r="AB720" s="92"/>
      <c r="AC720" s="92"/>
      <c r="AD720" s="92"/>
      <c r="AE720" s="92"/>
      <c r="AF720" s="92"/>
      <c r="AG720" s="92"/>
      <c r="AH720" s="92"/>
      <c r="AI720" s="92"/>
      <c r="AJ720" s="92"/>
      <c r="AK720" s="92"/>
      <c r="AL720" s="92"/>
      <c r="AM720" s="92"/>
      <c r="AN720" s="92"/>
      <c r="AO720" s="92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56"/>
    </row>
    <row r="721" spans="2:53" ht="12.75" customHeight="1">
      <c r="B721" s="75"/>
      <c r="C721" s="203"/>
      <c r="D721" s="69">
        <f t="shared" si="127"/>
        <v>0</v>
      </c>
      <c r="E721" s="137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  <c r="V721" s="92"/>
      <c r="W721" s="92"/>
      <c r="X721" s="92"/>
      <c r="Y721" s="92"/>
      <c r="Z721" s="92"/>
      <c r="AA721" s="92"/>
      <c r="AB721" s="92"/>
      <c r="AC721" s="92"/>
      <c r="AD721" s="92"/>
      <c r="AE721" s="92"/>
      <c r="AF721" s="92"/>
      <c r="AG721" s="92"/>
      <c r="AH721" s="92"/>
      <c r="AI721" s="92"/>
      <c r="AJ721" s="92"/>
      <c r="AK721" s="92"/>
      <c r="AL721" s="92"/>
      <c r="AM721" s="92"/>
      <c r="AN721" s="92"/>
      <c r="AO721" s="92"/>
      <c r="AP721" s="92"/>
      <c r="AQ721" s="92"/>
      <c r="AR721" s="92"/>
      <c r="AS721" s="92"/>
      <c r="AT721" s="92"/>
      <c r="AU721" s="92"/>
      <c r="AV721" s="92"/>
      <c r="AW721" s="92"/>
      <c r="AX721" s="92"/>
      <c r="AY721" s="92"/>
      <c r="AZ721" s="92"/>
      <c r="BA721" s="56"/>
    </row>
    <row r="722" spans="2:53" ht="12.75" customHeight="1">
      <c r="B722" s="75"/>
      <c r="C722" s="203"/>
      <c r="D722" s="69">
        <f t="shared" si="127"/>
        <v>0</v>
      </c>
      <c r="E722" s="137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  <c r="V722" s="92"/>
      <c r="W722" s="92"/>
      <c r="X722" s="92"/>
      <c r="Y722" s="92"/>
      <c r="Z722" s="92"/>
      <c r="AA722" s="92"/>
      <c r="AB722" s="92"/>
      <c r="AC722" s="92"/>
      <c r="AD722" s="92"/>
      <c r="AE722" s="92"/>
      <c r="AF722" s="92"/>
      <c r="AG722" s="92"/>
      <c r="AH722" s="92"/>
      <c r="AI722" s="92"/>
      <c r="AJ722" s="92"/>
      <c r="AK722" s="92"/>
      <c r="AL722" s="92"/>
      <c r="AM722" s="92"/>
      <c r="AN722" s="92"/>
      <c r="AO722" s="92"/>
      <c r="AP722" s="92"/>
      <c r="AQ722" s="92"/>
      <c r="AR722" s="92"/>
      <c r="AS722" s="92"/>
      <c r="AT722" s="92"/>
      <c r="AU722" s="92"/>
      <c r="AV722" s="92"/>
      <c r="AW722" s="92"/>
      <c r="AX722" s="92"/>
      <c r="AY722" s="92"/>
      <c r="AZ722" s="92"/>
      <c r="BA722" s="56"/>
    </row>
    <row r="723" spans="2:53" ht="12.75" customHeight="1">
      <c r="B723" s="75"/>
      <c r="C723" s="203"/>
      <c r="D723" s="69">
        <f t="shared" si="127"/>
        <v>0</v>
      </c>
      <c r="E723" s="137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  <c r="V723" s="92"/>
      <c r="W723" s="92"/>
      <c r="X723" s="92"/>
      <c r="Y723" s="92"/>
      <c r="Z723" s="92"/>
      <c r="AA723" s="92"/>
      <c r="AB723" s="92"/>
      <c r="AC723" s="92"/>
      <c r="AD723" s="92"/>
      <c r="AE723" s="92"/>
      <c r="AF723" s="92"/>
      <c r="AG723" s="92"/>
      <c r="AH723" s="92"/>
      <c r="AI723" s="92"/>
      <c r="AJ723" s="92"/>
      <c r="AK723" s="92"/>
      <c r="AL723" s="92"/>
      <c r="AM723" s="92"/>
      <c r="AN723" s="92"/>
      <c r="AO723" s="92"/>
      <c r="AP723" s="92"/>
      <c r="AQ723" s="92"/>
      <c r="AR723" s="92"/>
      <c r="AS723" s="92"/>
      <c r="AT723" s="92"/>
      <c r="AU723" s="92"/>
      <c r="AV723" s="92"/>
      <c r="AW723" s="92"/>
      <c r="AX723" s="92"/>
      <c r="AY723" s="92"/>
      <c r="AZ723" s="92"/>
      <c r="BA723" s="56"/>
    </row>
    <row r="724" spans="2:53" ht="12.75" customHeight="1">
      <c r="B724" s="75"/>
      <c r="C724" s="203"/>
      <c r="D724" s="69">
        <f t="shared" si="127"/>
        <v>0</v>
      </c>
      <c r="E724" s="137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  <c r="V724" s="92"/>
      <c r="W724" s="92"/>
      <c r="X724" s="92"/>
      <c r="Y724" s="92"/>
      <c r="Z724" s="92"/>
      <c r="AA724" s="92"/>
      <c r="AB724" s="92"/>
      <c r="AC724" s="92"/>
      <c r="AD724" s="92"/>
      <c r="AE724" s="92"/>
      <c r="AF724" s="92"/>
      <c r="AG724" s="92"/>
      <c r="AH724" s="92"/>
      <c r="AI724" s="92"/>
      <c r="AJ724" s="92"/>
      <c r="AK724" s="92"/>
      <c r="AL724" s="92"/>
      <c r="AM724" s="92"/>
      <c r="AN724" s="92"/>
      <c r="AO724" s="92"/>
      <c r="AP724" s="92"/>
      <c r="AQ724" s="92"/>
      <c r="AR724" s="92"/>
      <c r="AS724" s="92"/>
      <c r="AT724" s="92"/>
      <c r="AU724" s="92"/>
      <c r="AV724" s="92"/>
      <c r="AW724" s="92"/>
      <c r="AX724" s="92"/>
      <c r="AY724" s="92"/>
      <c r="AZ724" s="92"/>
      <c r="BA724" s="56"/>
    </row>
    <row r="725" spans="2:53" ht="12.75" customHeight="1">
      <c r="B725" s="75"/>
      <c r="C725" s="203"/>
      <c r="D725" s="69">
        <f t="shared" si="127"/>
        <v>0</v>
      </c>
      <c r="E725" s="137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  <c r="V725" s="92"/>
      <c r="W725" s="92"/>
      <c r="X725" s="92"/>
      <c r="Y725" s="92"/>
      <c r="Z725" s="92"/>
      <c r="AA725" s="92"/>
      <c r="AB725" s="92"/>
      <c r="AC725" s="92"/>
      <c r="AD725" s="92"/>
      <c r="AE725" s="92"/>
      <c r="AF725" s="92"/>
      <c r="AG725" s="92"/>
      <c r="AH725" s="92"/>
      <c r="AI725" s="92"/>
      <c r="AJ725" s="92"/>
      <c r="AK725" s="92"/>
      <c r="AL725" s="92"/>
      <c r="AM725" s="92"/>
      <c r="AN725" s="92"/>
      <c r="AO725" s="92"/>
      <c r="AP725" s="92"/>
      <c r="AQ725" s="92"/>
      <c r="AR725" s="92"/>
      <c r="AS725" s="92"/>
      <c r="AT725" s="92"/>
      <c r="AU725" s="92"/>
      <c r="AV725" s="92"/>
      <c r="AW725" s="92"/>
      <c r="AX725" s="92"/>
      <c r="AY725" s="92"/>
      <c r="AZ725" s="92"/>
      <c r="BA725" s="56"/>
    </row>
    <row r="726" spans="2:53" ht="12.75" customHeight="1">
      <c r="B726" s="75"/>
      <c r="C726" s="203"/>
      <c r="D726" s="69">
        <f t="shared" si="127"/>
        <v>0</v>
      </c>
      <c r="E726" s="137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  <c r="V726" s="92"/>
      <c r="W726" s="92"/>
      <c r="X726" s="92"/>
      <c r="Y726" s="92"/>
      <c r="Z726" s="92"/>
      <c r="AA726" s="92"/>
      <c r="AB726" s="92"/>
      <c r="AC726" s="92"/>
      <c r="AD726" s="92"/>
      <c r="AE726" s="92"/>
      <c r="AF726" s="92"/>
      <c r="AG726" s="92"/>
      <c r="AH726" s="92"/>
      <c r="AI726" s="92"/>
      <c r="AJ726" s="92"/>
      <c r="AK726" s="92"/>
      <c r="AL726" s="92"/>
      <c r="AM726" s="92"/>
      <c r="AN726" s="92"/>
      <c r="AO726" s="92"/>
      <c r="AP726" s="92"/>
      <c r="AQ726" s="92"/>
      <c r="AR726" s="92"/>
      <c r="AS726" s="92"/>
      <c r="AT726" s="92"/>
      <c r="AU726" s="92"/>
      <c r="AV726" s="92"/>
      <c r="AW726" s="92"/>
      <c r="AX726" s="92"/>
      <c r="AY726" s="92"/>
      <c r="AZ726" s="92"/>
      <c r="BA726" s="56"/>
    </row>
    <row r="727" spans="2:53" ht="12.75" customHeight="1">
      <c r="B727" s="75"/>
      <c r="C727" s="203"/>
      <c r="D727" s="69">
        <f t="shared" si="127"/>
        <v>0</v>
      </c>
      <c r="E727" s="137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  <c r="V727" s="92"/>
      <c r="W727" s="92"/>
      <c r="X727" s="92"/>
      <c r="Y727" s="92"/>
      <c r="Z727" s="92"/>
      <c r="AA727" s="92"/>
      <c r="AB727" s="92"/>
      <c r="AC727" s="92"/>
      <c r="AD727" s="92"/>
      <c r="AE727" s="92"/>
      <c r="AF727" s="92"/>
      <c r="AG727" s="92"/>
      <c r="AH727" s="92"/>
      <c r="AI727" s="92"/>
      <c r="AJ727" s="92"/>
      <c r="AK727" s="92"/>
      <c r="AL727" s="92"/>
      <c r="AM727" s="92"/>
      <c r="AN727" s="92"/>
      <c r="AO727" s="92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56"/>
    </row>
    <row r="728" spans="2:53" ht="12.75" customHeight="1">
      <c r="B728" s="75"/>
      <c r="C728" s="203"/>
      <c r="D728" s="69">
        <f t="shared" si="127"/>
        <v>0</v>
      </c>
      <c r="E728" s="137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  <c r="V728" s="92"/>
      <c r="W728" s="92"/>
      <c r="X728" s="92"/>
      <c r="Y728" s="92"/>
      <c r="Z728" s="92"/>
      <c r="AA728" s="92"/>
      <c r="AB728" s="92"/>
      <c r="AC728" s="92"/>
      <c r="AD728" s="92"/>
      <c r="AE728" s="92"/>
      <c r="AF728" s="92"/>
      <c r="AG728" s="92"/>
      <c r="AH728" s="92"/>
      <c r="AI728" s="92"/>
      <c r="AJ728" s="92"/>
      <c r="AK728" s="92"/>
      <c r="AL728" s="92"/>
      <c r="AM728" s="92"/>
      <c r="AN728" s="92"/>
      <c r="AO728" s="92"/>
      <c r="AP728" s="92"/>
      <c r="AQ728" s="92"/>
      <c r="AR728" s="92"/>
      <c r="AS728" s="92"/>
      <c r="AT728" s="92"/>
      <c r="AU728" s="92"/>
      <c r="AV728" s="92"/>
      <c r="AW728" s="92"/>
      <c r="AX728" s="92"/>
      <c r="AY728" s="92"/>
      <c r="AZ728" s="92"/>
      <c r="BA728" s="56"/>
    </row>
    <row r="729" spans="2:53" ht="12.75" customHeight="1">
      <c r="B729" s="75"/>
      <c r="C729" s="203"/>
      <c r="D729" s="69">
        <f t="shared" si="127"/>
        <v>0</v>
      </c>
      <c r="E729" s="137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  <c r="V729" s="92"/>
      <c r="W729" s="92"/>
      <c r="X729" s="92"/>
      <c r="Y729" s="92"/>
      <c r="Z729" s="92"/>
      <c r="AA729" s="92"/>
      <c r="AB729" s="92"/>
      <c r="AC729" s="92"/>
      <c r="AD729" s="92"/>
      <c r="AE729" s="92"/>
      <c r="AF729" s="92"/>
      <c r="AG729" s="92"/>
      <c r="AH729" s="92"/>
      <c r="AI729" s="92"/>
      <c r="AJ729" s="92"/>
      <c r="AK729" s="92"/>
      <c r="AL729" s="92"/>
      <c r="AM729" s="92"/>
      <c r="AN729" s="92"/>
      <c r="AO729" s="92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56"/>
    </row>
    <row r="730" spans="2:53" ht="12.75" customHeight="1">
      <c r="B730" s="75"/>
      <c r="C730" s="203"/>
      <c r="D730" s="69">
        <f t="shared" si="127"/>
        <v>0</v>
      </c>
      <c r="E730" s="137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  <c r="V730" s="92"/>
      <c r="W730" s="92"/>
      <c r="X730" s="92"/>
      <c r="Y730" s="92"/>
      <c r="Z730" s="92"/>
      <c r="AA730" s="92"/>
      <c r="AB730" s="92"/>
      <c r="AC730" s="92"/>
      <c r="AD730" s="92"/>
      <c r="AE730" s="92"/>
      <c r="AF730" s="92"/>
      <c r="AG730" s="92"/>
      <c r="AH730" s="92"/>
      <c r="AI730" s="92"/>
      <c r="AJ730" s="92"/>
      <c r="AK730" s="92"/>
      <c r="AL730" s="92"/>
      <c r="AM730" s="92"/>
      <c r="AN730" s="92"/>
      <c r="AO730" s="92"/>
      <c r="AP730" s="92"/>
      <c r="AQ730" s="92"/>
      <c r="AR730" s="92"/>
      <c r="AS730" s="92"/>
      <c r="AT730" s="92"/>
      <c r="AU730" s="92"/>
      <c r="AV730" s="92"/>
      <c r="AW730" s="92"/>
      <c r="AX730" s="92"/>
      <c r="AY730" s="92"/>
      <c r="AZ730" s="92"/>
      <c r="BA730" s="56"/>
    </row>
    <row r="731" spans="2:53" ht="12.75" customHeight="1">
      <c r="B731" s="75"/>
      <c r="C731" s="203"/>
      <c r="D731" s="69">
        <f t="shared" si="127"/>
        <v>0</v>
      </c>
      <c r="E731" s="137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  <c r="V731" s="92"/>
      <c r="W731" s="92"/>
      <c r="X731" s="92"/>
      <c r="Y731" s="92"/>
      <c r="Z731" s="92"/>
      <c r="AA731" s="92"/>
      <c r="AB731" s="92"/>
      <c r="AC731" s="92"/>
      <c r="AD731" s="92"/>
      <c r="AE731" s="92"/>
      <c r="AF731" s="92"/>
      <c r="AG731" s="92"/>
      <c r="AH731" s="92"/>
      <c r="AI731" s="92"/>
      <c r="AJ731" s="92"/>
      <c r="AK731" s="92"/>
      <c r="AL731" s="92"/>
      <c r="AM731" s="92"/>
      <c r="AN731" s="92"/>
      <c r="AO731" s="92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56"/>
    </row>
    <row r="732" spans="2:53" ht="12.75" customHeight="1">
      <c r="B732" s="75"/>
      <c r="C732" s="203"/>
      <c r="D732" s="69">
        <f t="shared" si="127"/>
        <v>0</v>
      </c>
      <c r="E732" s="137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  <c r="V732" s="92"/>
      <c r="W732" s="92"/>
      <c r="X732" s="92"/>
      <c r="Y732" s="92"/>
      <c r="Z732" s="92"/>
      <c r="AA732" s="92"/>
      <c r="AB732" s="92"/>
      <c r="AC732" s="92"/>
      <c r="AD732" s="92"/>
      <c r="AE732" s="92"/>
      <c r="AF732" s="92"/>
      <c r="AG732" s="92"/>
      <c r="AH732" s="92"/>
      <c r="AI732" s="92"/>
      <c r="AJ732" s="92"/>
      <c r="AK732" s="92"/>
      <c r="AL732" s="92"/>
      <c r="AM732" s="92"/>
      <c r="AN732" s="92"/>
      <c r="AO732" s="92"/>
      <c r="AP732" s="92"/>
      <c r="AQ732" s="92"/>
      <c r="AR732" s="92"/>
      <c r="AS732" s="92"/>
      <c r="AT732" s="92"/>
      <c r="AU732" s="92"/>
      <c r="AV732" s="92"/>
      <c r="AW732" s="92"/>
      <c r="AX732" s="92"/>
      <c r="AY732" s="92"/>
      <c r="AZ732" s="92"/>
      <c r="BA732" s="56"/>
    </row>
    <row r="733" spans="2:53" ht="12.75" customHeight="1">
      <c r="B733" s="75"/>
      <c r="C733" s="203"/>
      <c r="D733" s="69">
        <f t="shared" si="127"/>
        <v>0</v>
      </c>
      <c r="E733" s="137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  <c r="V733" s="92"/>
      <c r="W733" s="92"/>
      <c r="X733" s="92"/>
      <c r="Y733" s="92"/>
      <c r="Z733" s="92"/>
      <c r="AA733" s="92"/>
      <c r="AB733" s="92"/>
      <c r="AC733" s="92"/>
      <c r="AD733" s="92"/>
      <c r="AE733" s="92"/>
      <c r="AF733" s="92"/>
      <c r="AG733" s="92"/>
      <c r="AH733" s="92"/>
      <c r="AI733" s="92"/>
      <c r="AJ733" s="92"/>
      <c r="AK733" s="92"/>
      <c r="AL733" s="92"/>
      <c r="AM733" s="92"/>
      <c r="AN733" s="92"/>
      <c r="AO733" s="92"/>
      <c r="AP733" s="92"/>
      <c r="AQ733" s="92"/>
      <c r="AR733" s="92"/>
      <c r="AS733" s="92"/>
      <c r="AT733" s="92"/>
      <c r="AU733" s="92"/>
      <c r="AV733" s="92"/>
      <c r="AW733" s="92"/>
      <c r="AX733" s="92"/>
      <c r="AY733" s="92"/>
      <c r="AZ733" s="92"/>
      <c r="BA733" s="56"/>
    </row>
    <row r="734" spans="2:53" ht="12.75" customHeight="1">
      <c r="B734" s="75"/>
      <c r="C734" s="203"/>
      <c r="D734" s="69">
        <f t="shared" si="127"/>
        <v>0</v>
      </c>
      <c r="E734" s="137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  <c r="S734" s="92"/>
      <c r="T734" s="92"/>
      <c r="U734" s="92"/>
      <c r="V734" s="92"/>
      <c r="W734" s="92"/>
      <c r="X734" s="92"/>
      <c r="Y734" s="92"/>
      <c r="Z734" s="92"/>
      <c r="AA734" s="92"/>
      <c r="AB734" s="92"/>
      <c r="AC734" s="92"/>
      <c r="AD734" s="92"/>
      <c r="AE734" s="92"/>
      <c r="AF734" s="92"/>
      <c r="AG734" s="92"/>
      <c r="AH734" s="92"/>
      <c r="AI734" s="92"/>
      <c r="AJ734" s="92"/>
      <c r="AK734" s="92"/>
      <c r="AL734" s="92"/>
      <c r="AM734" s="92"/>
      <c r="AN734" s="92"/>
      <c r="AO734" s="92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56"/>
    </row>
    <row r="735" spans="2:53" ht="12.75" customHeight="1">
      <c r="B735" s="75"/>
      <c r="C735" s="204"/>
      <c r="D735" s="69">
        <f t="shared" si="127"/>
        <v>0</v>
      </c>
      <c r="E735" s="137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  <c r="S735" s="92"/>
      <c r="T735" s="92"/>
      <c r="U735" s="92"/>
      <c r="V735" s="92"/>
      <c r="W735" s="92"/>
      <c r="X735" s="92"/>
      <c r="Y735" s="92"/>
      <c r="Z735" s="92"/>
      <c r="AA735" s="92"/>
      <c r="AB735" s="92"/>
      <c r="AC735" s="92"/>
      <c r="AD735" s="92"/>
      <c r="AE735" s="92"/>
      <c r="AF735" s="92"/>
      <c r="AG735" s="92"/>
      <c r="AH735" s="92"/>
      <c r="AI735" s="92"/>
      <c r="AJ735" s="92"/>
      <c r="AK735" s="92"/>
      <c r="AL735" s="92"/>
      <c r="AM735" s="92"/>
      <c r="AN735" s="92"/>
      <c r="AO735" s="92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56"/>
    </row>
    <row r="736" spans="2:53" ht="12.75" customHeight="1">
      <c r="B736" s="75"/>
      <c r="C736" s="204"/>
      <c r="D736" s="69">
        <f t="shared" si="127"/>
        <v>0</v>
      </c>
      <c r="E736" s="137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  <c r="S736" s="92"/>
      <c r="T736" s="92"/>
      <c r="U736" s="92"/>
      <c r="V736" s="92"/>
      <c r="W736" s="92"/>
      <c r="X736" s="92"/>
      <c r="Y736" s="92"/>
      <c r="Z736" s="92"/>
      <c r="AA736" s="92"/>
      <c r="AB736" s="92"/>
      <c r="AC736" s="92"/>
      <c r="AD736" s="92"/>
      <c r="AE736" s="92"/>
      <c r="AF736" s="92"/>
      <c r="AG736" s="92"/>
      <c r="AH736" s="92"/>
      <c r="AI736" s="92"/>
      <c r="AJ736" s="92"/>
      <c r="AK736" s="92"/>
      <c r="AL736" s="92"/>
      <c r="AM736" s="92"/>
      <c r="AN736" s="92"/>
      <c r="AO736" s="92"/>
      <c r="AP736" s="92"/>
      <c r="AQ736" s="92"/>
      <c r="AR736" s="92"/>
      <c r="AS736" s="92"/>
      <c r="AT736" s="92"/>
      <c r="AU736" s="92"/>
      <c r="AV736" s="92"/>
      <c r="AW736" s="92"/>
      <c r="AX736" s="92"/>
      <c r="AY736" s="92"/>
      <c r="AZ736" s="92"/>
      <c r="BA736" s="56"/>
    </row>
    <row r="737" spans="2:53" ht="12.75" customHeight="1">
      <c r="B737" s="75"/>
      <c r="C737" s="204"/>
      <c r="D737" s="69">
        <f t="shared" si="127"/>
        <v>0</v>
      </c>
      <c r="E737" s="137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  <c r="S737" s="92"/>
      <c r="T737" s="92"/>
      <c r="U737" s="92"/>
      <c r="V737" s="92"/>
      <c r="W737" s="92"/>
      <c r="X737" s="92"/>
      <c r="Y737" s="92"/>
      <c r="Z737" s="92"/>
      <c r="AA737" s="92"/>
      <c r="AB737" s="92"/>
      <c r="AC737" s="92"/>
      <c r="AD737" s="92"/>
      <c r="AE737" s="92"/>
      <c r="AF737" s="92"/>
      <c r="AG737" s="92"/>
      <c r="AH737" s="92"/>
      <c r="AI737" s="92"/>
      <c r="AJ737" s="92"/>
      <c r="AK737" s="92"/>
      <c r="AL737" s="92"/>
      <c r="AM737" s="92"/>
      <c r="AN737" s="92"/>
      <c r="AO737" s="92"/>
      <c r="AP737" s="92"/>
      <c r="AQ737" s="92"/>
      <c r="AR737" s="92"/>
      <c r="AS737" s="92"/>
      <c r="AT737" s="92"/>
      <c r="AU737" s="92"/>
      <c r="AV737" s="92"/>
      <c r="AW737" s="92"/>
      <c r="AX737" s="92"/>
      <c r="AY737" s="92"/>
      <c r="AZ737" s="92"/>
      <c r="BA737" s="56"/>
    </row>
    <row r="738" spans="2:53" ht="12.75" customHeight="1" thickBot="1">
      <c r="B738" s="78"/>
      <c r="C738" s="180"/>
      <c r="D738" s="69">
        <f t="shared" si="127"/>
        <v>0</v>
      </c>
      <c r="E738" s="137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  <c r="AA738" s="82"/>
      <c r="AB738" s="82"/>
      <c r="AC738" s="82"/>
      <c r="AD738" s="82"/>
      <c r="AE738" s="82"/>
      <c r="AF738" s="82"/>
      <c r="AG738" s="82"/>
      <c r="AH738" s="82"/>
      <c r="AI738" s="82"/>
      <c r="AJ738" s="82"/>
      <c r="AK738" s="82"/>
      <c r="AL738" s="82"/>
      <c r="AM738" s="82"/>
      <c r="AN738" s="82"/>
      <c r="AO738" s="82"/>
      <c r="AP738" s="82"/>
      <c r="AQ738" s="82"/>
      <c r="AR738" s="82"/>
      <c r="AS738" s="82"/>
      <c r="AT738" s="82"/>
      <c r="AU738" s="82"/>
      <c r="AV738" s="82"/>
      <c r="AW738" s="82"/>
      <c r="AX738" s="82"/>
      <c r="AY738" s="82"/>
      <c r="AZ738" s="82"/>
      <c r="BA738" s="56"/>
    </row>
    <row r="739" spans="2:53" ht="18.75" thickBot="1">
      <c r="B739" s="155"/>
      <c r="C739" s="160" t="s">
        <v>1082</v>
      </c>
      <c r="D739" s="125">
        <f t="shared" si="127"/>
        <v>223</v>
      </c>
      <c r="E739" s="137"/>
      <c r="F739" s="143">
        <f aca="true" t="shared" si="129" ref="F739:S739">SUM(F702:F738)</f>
        <v>0</v>
      </c>
      <c r="G739" s="143">
        <f t="shared" si="129"/>
        <v>3</v>
      </c>
      <c r="H739" s="143">
        <f t="shared" si="129"/>
        <v>4</v>
      </c>
      <c r="I739" s="143">
        <f t="shared" si="129"/>
        <v>0</v>
      </c>
      <c r="J739" s="143">
        <f t="shared" si="129"/>
        <v>0</v>
      </c>
      <c r="K739" s="143">
        <f t="shared" si="129"/>
        <v>15</v>
      </c>
      <c r="L739" s="143">
        <f t="shared" si="129"/>
        <v>2</v>
      </c>
      <c r="M739" s="143">
        <f t="shared" si="129"/>
        <v>3</v>
      </c>
      <c r="N739" s="143">
        <f t="shared" si="129"/>
        <v>0</v>
      </c>
      <c r="O739" s="143">
        <f t="shared" si="129"/>
        <v>0</v>
      </c>
      <c r="P739" s="143">
        <f t="shared" si="129"/>
        <v>3</v>
      </c>
      <c r="Q739" s="143">
        <f t="shared" si="129"/>
        <v>29</v>
      </c>
      <c r="R739" s="143">
        <f t="shared" si="129"/>
        <v>2</v>
      </c>
      <c r="S739" s="143">
        <f t="shared" si="129"/>
        <v>2</v>
      </c>
      <c r="T739" s="143">
        <f aca="true" t="shared" si="130" ref="T739:AZ739">SUM(T702:T738)</f>
        <v>0</v>
      </c>
      <c r="U739" s="143">
        <f t="shared" si="130"/>
        <v>0</v>
      </c>
      <c r="V739" s="143">
        <f t="shared" si="130"/>
        <v>0</v>
      </c>
      <c r="W739" s="143">
        <f t="shared" si="130"/>
        <v>0</v>
      </c>
      <c r="X739" s="143">
        <f t="shared" si="130"/>
        <v>0</v>
      </c>
      <c r="Y739" s="143">
        <f t="shared" si="130"/>
        <v>0</v>
      </c>
      <c r="Z739" s="143">
        <f t="shared" si="130"/>
        <v>0</v>
      </c>
      <c r="AA739" s="143">
        <f t="shared" si="130"/>
        <v>0</v>
      </c>
      <c r="AB739" s="143">
        <f t="shared" si="130"/>
        <v>24</v>
      </c>
      <c r="AC739" s="143">
        <f t="shared" si="130"/>
        <v>0</v>
      </c>
      <c r="AD739" s="143">
        <f t="shared" si="130"/>
        <v>2</v>
      </c>
      <c r="AE739" s="143">
        <f t="shared" si="130"/>
        <v>0</v>
      </c>
      <c r="AF739" s="143">
        <f t="shared" si="130"/>
        <v>2</v>
      </c>
      <c r="AG739" s="143">
        <f t="shared" si="130"/>
        <v>0</v>
      </c>
      <c r="AH739" s="143">
        <f t="shared" si="130"/>
        <v>4</v>
      </c>
      <c r="AI739" s="143">
        <f t="shared" si="130"/>
        <v>2</v>
      </c>
      <c r="AJ739" s="143">
        <f t="shared" si="130"/>
        <v>0</v>
      </c>
      <c r="AK739" s="143">
        <f>SUM(AK702:AK738)</f>
        <v>0</v>
      </c>
      <c r="AL739" s="143">
        <f t="shared" si="130"/>
        <v>0</v>
      </c>
      <c r="AM739" s="143">
        <f t="shared" si="130"/>
        <v>0</v>
      </c>
      <c r="AN739" s="143">
        <f t="shared" si="130"/>
        <v>0</v>
      </c>
      <c r="AO739" s="143">
        <f t="shared" si="130"/>
        <v>0</v>
      </c>
      <c r="AP739" s="143">
        <f t="shared" si="130"/>
        <v>0</v>
      </c>
      <c r="AQ739" s="143">
        <f t="shared" si="130"/>
        <v>0</v>
      </c>
      <c r="AR739" s="143">
        <f t="shared" si="130"/>
        <v>0</v>
      </c>
      <c r="AS739" s="143">
        <f t="shared" si="130"/>
        <v>0</v>
      </c>
      <c r="AT739" s="143">
        <f t="shared" si="130"/>
        <v>11</v>
      </c>
      <c r="AU739" s="143">
        <f t="shared" si="130"/>
        <v>0</v>
      </c>
      <c r="AV739" s="143">
        <f t="shared" si="130"/>
        <v>0</v>
      </c>
      <c r="AW739" s="143">
        <f t="shared" si="130"/>
        <v>113</v>
      </c>
      <c r="AX739" s="143">
        <f t="shared" si="130"/>
        <v>0</v>
      </c>
      <c r="AY739" s="143">
        <f t="shared" si="130"/>
        <v>0</v>
      </c>
      <c r="AZ739" s="143">
        <f t="shared" si="130"/>
        <v>2</v>
      </c>
      <c r="BA739" s="56"/>
    </row>
    <row r="740" spans="5:53" ht="18.75" thickBot="1">
      <c r="E740" s="10"/>
      <c r="BA740" s="56"/>
    </row>
    <row r="741" spans="2:53" ht="18.75" thickBot="1">
      <c r="B741" s="127"/>
      <c r="C741" s="108" t="s">
        <v>1083</v>
      </c>
      <c r="D741" s="109"/>
      <c r="E741" s="10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56"/>
    </row>
    <row r="742" spans="2:53" ht="12.75" customHeight="1">
      <c r="B742" s="201"/>
      <c r="C742" s="202" t="s">
        <v>1081</v>
      </c>
      <c r="D742" s="64">
        <f aca="true" t="shared" si="131" ref="D742:D773">SUM(F742:AZ742)</f>
        <v>566</v>
      </c>
      <c r="E742" s="137"/>
      <c r="F742" s="165"/>
      <c r="G742" s="165"/>
      <c r="H742" s="165"/>
      <c r="I742" s="165">
        <v>5</v>
      </c>
      <c r="J742" s="165">
        <v>0</v>
      </c>
      <c r="K742" s="165"/>
      <c r="L742" s="165"/>
      <c r="M742" s="165"/>
      <c r="N742" s="165">
        <v>0</v>
      </c>
      <c r="O742" s="165">
        <v>117</v>
      </c>
      <c r="P742" s="165"/>
      <c r="Q742" s="165"/>
      <c r="R742" s="165"/>
      <c r="S742" s="165"/>
      <c r="T742" s="165"/>
      <c r="U742" s="165">
        <v>2</v>
      </c>
      <c r="V742" s="165">
        <v>0</v>
      </c>
      <c r="W742" s="165">
        <v>0</v>
      </c>
      <c r="X742" s="165">
        <v>0</v>
      </c>
      <c r="Y742" s="165">
        <v>0</v>
      </c>
      <c r="Z742" s="165">
        <v>0</v>
      </c>
      <c r="AA742" s="165">
        <v>6</v>
      </c>
      <c r="AB742" s="165"/>
      <c r="AC742" s="165"/>
      <c r="AD742" s="165"/>
      <c r="AE742" s="165"/>
      <c r="AF742" s="165"/>
      <c r="AG742" s="165"/>
      <c r="AH742" s="165"/>
      <c r="AI742" s="165"/>
      <c r="AJ742" s="165">
        <v>19</v>
      </c>
      <c r="AK742" s="165">
        <v>2</v>
      </c>
      <c r="AL742" s="165">
        <v>5</v>
      </c>
      <c r="AM742" s="165">
        <v>8</v>
      </c>
      <c r="AN742" s="165">
        <v>1</v>
      </c>
      <c r="AO742" s="165">
        <v>24</v>
      </c>
      <c r="AP742" s="165">
        <v>0</v>
      </c>
      <c r="AQ742" s="165">
        <v>299</v>
      </c>
      <c r="AR742" s="165">
        <v>11</v>
      </c>
      <c r="AS742" s="165">
        <v>35</v>
      </c>
      <c r="AT742" s="165"/>
      <c r="AU742" s="165"/>
      <c r="AV742" s="165"/>
      <c r="AW742" s="165">
        <v>32</v>
      </c>
      <c r="AX742" s="165"/>
      <c r="AY742" s="165"/>
      <c r="AZ742" s="165"/>
      <c r="BA742" s="56"/>
    </row>
    <row r="743" spans="2:53" ht="12.75" customHeight="1">
      <c r="B743" s="75" t="s">
        <v>1298</v>
      </c>
      <c r="C743" s="203" t="s">
        <v>1299</v>
      </c>
      <c r="D743" s="69">
        <f aca="true" t="shared" si="132" ref="D743:D750">SUM(F743:AZ743)</f>
        <v>2</v>
      </c>
      <c r="E743" s="137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  <c r="S743" s="92"/>
      <c r="T743" s="92"/>
      <c r="U743" s="92"/>
      <c r="V743" s="92"/>
      <c r="W743" s="92"/>
      <c r="X743" s="92"/>
      <c r="Y743" s="92"/>
      <c r="Z743" s="92"/>
      <c r="AA743" s="92"/>
      <c r="AB743" s="92"/>
      <c r="AC743" s="92"/>
      <c r="AD743" s="92"/>
      <c r="AE743" s="92"/>
      <c r="AF743" s="92"/>
      <c r="AG743" s="92"/>
      <c r="AH743" s="92"/>
      <c r="AI743" s="92"/>
      <c r="AJ743" s="92"/>
      <c r="AK743" s="92"/>
      <c r="AL743" s="92"/>
      <c r="AM743" s="92"/>
      <c r="AN743" s="92"/>
      <c r="AO743" s="92">
        <v>2</v>
      </c>
      <c r="AP743" s="92"/>
      <c r="AQ743" s="92"/>
      <c r="AR743" s="92"/>
      <c r="AS743" s="92"/>
      <c r="AT743" s="92"/>
      <c r="AU743" s="92"/>
      <c r="AV743" s="92"/>
      <c r="AW743" s="92"/>
      <c r="AX743" s="92"/>
      <c r="AY743" s="92"/>
      <c r="AZ743" s="92"/>
      <c r="BA743" s="56"/>
    </row>
    <row r="744" spans="2:53" ht="12.75" customHeight="1">
      <c r="B744" s="75" t="s">
        <v>1282</v>
      </c>
      <c r="C744" s="203" t="s">
        <v>1283</v>
      </c>
      <c r="D744" s="69">
        <f t="shared" si="132"/>
        <v>4</v>
      </c>
      <c r="E744" s="137"/>
      <c r="F744" s="92"/>
      <c r="G744" s="92"/>
      <c r="H744" s="92"/>
      <c r="I744" s="92">
        <v>2</v>
      </c>
      <c r="J744" s="92"/>
      <c r="K744" s="92"/>
      <c r="L744" s="92"/>
      <c r="M744" s="92"/>
      <c r="N744" s="92"/>
      <c r="O744" s="92"/>
      <c r="P744" s="92"/>
      <c r="Q744" s="92"/>
      <c r="R744" s="92"/>
      <c r="S744" s="92"/>
      <c r="T744" s="92"/>
      <c r="U744" s="92"/>
      <c r="V744" s="92"/>
      <c r="W744" s="92"/>
      <c r="X744" s="92"/>
      <c r="Y744" s="92"/>
      <c r="Z744" s="92"/>
      <c r="AA744" s="92"/>
      <c r="AB744" s="92"/>
      <c r="AC744" s="92"/>
      <c r="AD744" s="92"/>
      <c r="AE744" s="92"/>
      <c r="AF744" s="92"/>
      <c r="AG744" s="92"/>
      <c r="AH744" s="92"/>
      <c r="AI744" s="92"/>
      <c r="AJ744" s="92"/>
      <c r="AK744" s="92"/>
      <c r="AL744" s="92"/>
      <c r="AM744" s="92"/>
      <c r="AN744" s="92">
        <v>1</v>
      </c>
      <c r="AO744" s="92"/>
      <c r="AP744" s="92">
        <v>1</v>
      </c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56"/>
    </row>
    <row r="745" spans="2:53" ht="12.75" customHeight="1">
      <c r="B745" s="75" t="s">
        <v>1300</v>
      </c>
      <c r="C745" s="203" t="s">
        <v>1301</v>
      </c>
      <c r="D745" s="69">
        <f t="shared" si="132"/>
        <v>3</v>
      </c>
      <c r="E745" s="137"/>
      <c r="F745" s="92"/>
      <c r="G745" s="92"/>
      <c r="H745" s="92"/>
      <c r="I745" s="92"/>
      <c r="J745" s="92"/>
      <c r="K745" s="92"/>
      <c r="L745" s="92"/>
      <c r="M745" s="92"/>
      <c r="N745" s="92">
        <v>3</v>
      </c>
      <c r="O745" s="92"/>
      <c r="P745" s="92"/>
      <c r="Q745" s="92"/>
      <c r="R745" s="92"/>
      <c r="S745" s="92"/>
      <c r="T745" s="92"/>
      <c r="U745" s="92"/>
      <c r="V745" s="92"/>
      <c r="W745" s="92"/>
      <c r="X745" s="92"/>
      <c r="Y745" s="92"/>
      <c r="Z745" s="92"/>
      <c r="AA745" s="92"/>
      <c r="AB745" s="92"/>
      <c r="AC745" s="92"/>
      <c r="AD745" s="92"/>
      <c r="AE745" s="92"/>
      <c r="AF745" s="92"/>
      <c r="AG745" s="92"/>
      <c r="AH745" s="92"/>
      <c r="AI745" s="92"/>
      <c r="AJ745" s="92"/>
      <c r="AK745" s="92"/>
      <c r="AL745" s="92"/>
      <c r="AM745" s="92"/>
      <c r="AN745" s="92"/>
      <c r="AO745" s="92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56"/>
    </row>
    <row r="746" spans="2:53" ht="12.75" customHeight="1">
      <c r="B746" s="75" t="s">
        <v>1304</v>
      </c>
      <c r="C746" s="203" t="s">
        <v>1305</v>
      </c>
      <c r="D746" s="69">
        <f t="shared" si="132"/>
        <v>3</v>
      </c>
      <c r="E746" s="137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  <c r="S746" s="92"/>
      <c r="T746" s="92"/>
      <c r="U746" s="92"/>
      <c r="V746" s="92"/>
      <c r="W746" s="92"/>
      <c r="X746" s="92"/>
      <c r="Y746" s="92"/>
      <c r="Z746" s="92"/>
      <c r="AA746" s="92"/>
      <c r="AB746" s="92"/>
      <c r="AC746" s="92"/>
      <c r="AD746" s="92"/>
      <c r="AE746" s="92"/>
      <c r="AF746" s="92"/>
      <c r="AG746" s="92"/>
      <c r="AH746" s="92"/>
      <c r="AI746" s="92"/>
      <c r="AJ746" s="92"/>
      <c r="AK746" s="92"/>
      <c r="AL746" s="92"/>
      <c r="AM746" s="92"/>
      <c r="AN746" s="92"/>
      <c r="AO746" s="92"/>
      <c r="AP746" s="92"/>
      <c r="AQ746" s="92"/>
      <c r="AR746" s="92"/>
      <c r="AS746" s="92">
        <v>3</v>
      </c>
      <c r="AT746" s="92"/>
      <c r="AU746" s="92"/>
      <c r="AV746" s="92"/>
      <c r="AW746" s="92"/>
      <c r="AX746" s="92"/>
      <c r="AY746" s="92"/>
      <c r="AZ746" s="92"/>
      <c r="BA746" s="56"/>
    </row>
    <row r="747" spans="2:53" ht="12.75" customHeight="1">
      <c r="B747" s="75" t="s">
        <v>1294</v>
      </c>
      <c r="C747" s="203" t="s">
        <v>1295</v>
      </c>
      <c r="D747" s="69">
        <f t="shared" si="132"/>
        <v>1</v>
      </c>
      <c r="E747" s="137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  <c r="S747" s="92"/>
      <c r="T747" s="92"/>
      <c r="U747" s="92"/>
      <c r="V747" s="92"/>
      <c r="W747" s="92"/>
      <c r="X747" s="92"/>
      <c r="Y747" s="92"/>
      <c r="Z747" s="92"/>
      <c r="AA747" s="92"/>
      <c r="AB747" s="92"/>
      <c r="AC747" s="92"/>
      <c r="AD747" s="92"/>
      <c r="AE747" s="92"/>
      <c r="AF747" s="92"/>
      <c r="AG747" s="92"/>
      <c r="AH747" s="92"/>
      <c r="AI747" s="92"/>
      <c r="AJ747" s="92">
        <v>1</v>
      </c>
      <c r="AK747" s="92"/>
      <c r="AL747" s="92"/>
      <c r="AM747" s="92"/>
      <c r="AN747" s="92"/>
      <c r="AO747" s="92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56"/>
    </row>
    <row r="748" spans="2:53" ht="12.75" customHeight="1">
      <c r="B748" s="75" t="s">
        <v>1296</v>
      </c>
      <c r="C748" s="203" t="s">
        <v>1297</v>
      </c>
      <c r="D748" s="69">
        <f t="shared" si="132"/>
        <v>2</v>
      </c>
      <c r="E748" s="137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  <c r="S748" s="92"/>
      <c r="T748" s="92"/>
      <c r="U748" s="92"/>
      <c r="V748" s="92"/>
      <c r="W748" s="92"/>
      <c r="X748" s="92"/>
      <c r="Y748" s="92"/>
      <c r="Z748" s="92"/>
      <c r="AA748" s="92"/>
      <c r="AB748" s="92"/>
      <c r="AC748" s="92"/>
      <c r="AD748" s="92"/>
      <c r="AE748" s="92"/>
      <c r="AF748" s="92"/>
      <c r="AG748" s="92"/>
      <c r="AH748" s="92"/>
      <c r="AI748" s="92"/>
      <c r="AJ748" s="92">
        <v>2</v>
      </c>
      <c r="AK748" s="92"/>
      <c r="AL748" s="92"/>
      <c r="AM748" s="92"/>
      <c r="AN748" s="92"/>
      <c r="AO748" s="92"/>
      <c r="AP748" s="92"/>
      <c r="AQ748" s="92"/>
      <c r="AR748" s="92"/>
      <c r="AS748" s="92"/>
      <c r="AT748" s="92"/>
      <c r="AU748" s="92"/>
      <c r="AV748" s="92"/>
      <c r="AW748" s="92"/>
      <c r="AX748" s="92"/>
      <c r="AY748" s="92"/>
      <c r="AZ748" s="92"/>
      <c r="BA748" s="56"/>
    </row>
    <row r="749" spans="2:53" ht="12.75" customHeight="1">
      <c r="B749" s="75" t="s">
        <v>1292</v>
      </c>
      <c r="C749" s="203" t="s">
        <v>1293</v>
      </c>
      <c r="D749" s="69">
        <f t="shared" si="132"/>
        <v>2</v>
      </c>
      <c r="E749" s="137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  <c r="S749" s="92"/>
      <c r="T749" s="92"/>
      <c r="U749" s="92"/>
      <c r="V749" s="92"/>
      <c r="W749" s="92"/>
      <c r="X749" s="92"/>
      <c r="Y749" s="92"/>
      <c r="Z749" s="92"/>
      <c r="AA749" s="92"/>
      <c r="AB749" s="92"/>
      <c r="AC749" s="92"/>
      <c r="AD749" s="92"/>
      <c r="AE749" s="92"/>
      <c r="AF749" s="92"/>
      <c r="AG749" s="92"/>
      <c r="AH749" s="92"/>
      <c r="AI749" s="92"/>
      <c r="AJ749" s="92"/>
      <c r="AK749" s="92">
        <v>2</v>
      </c>
      <c r="AL749" s="92"/>
      <c r="AM749" s="92"/>
      <c r="AN749" s="92"/>
      <c r="AO749" s="92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56"/>
    </row>
    <row r="750" spans="2:53" ht="12.75" customHeight="1">
      <c r="B750" s="75" t="s">
        <v>1302</v>
      </c>
      <c r="C750" s="203" t="s">
        <v>1303</v>
      </c>
      <c r="D750" s="69">
        <f t="shared" si="132"/>
        <v>1</v>
      </c>
      <c r="E750" s="137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  <c r="S750" s="92"/>
      <c r="T750" s="92"/>
      <c r="U750" s="92"/>
      <c r="V750" s="92"/>
      <c r="W750" s="92"/>
      <c r="X750" s="92"/>
      <c r="Y750" s="92"/>
      <c r="Z750" s="92"/>
      <c r="AA750" s="92"/>
      <c r="AB750" s="92"/>
      <c r="AC750" s="92"/>
      <c r="AD750" s="92"/>
      <c r="AE750" s="92"/>
      <c r="AF750" s="92"/>
      <c r="AG750" s="92"/>
      <c r="AH750" s="92"/>
      <c r="AI750" s="92"/>
      <c r="AJ750" s="92"/>
      <c r="AK750" s="92"/>
      <c r="AL750" s="92"/>
      <c r="AM750" s="92"/>
      <c r="AN750" s="92">
        <v>1</v>
      </c>
      <c r="AO750" s="92"/>
      <c r="AP750" s="92"/>
      <c r="AQ750" s="92"/>
      <c r="AR750" s="92"/>
      <c r="AS750" s="92"/>
      <c r="AT750" s="92"/>
      <c r="AU750" s="92"/>
      <c r="AV750" s="92"/>
      <c r="AW750" s="92"/>
      <c r="AX750" s="92"/>
      <c r="AY750" s="92"/>
      <c r="AZ750" s="92"/>
      <c r="BA750" s="56"/>
    </row>
    <row r="751" spans="2:53" ht="12.75" customHeight="1">
      <c r="B751" s="75"/>
      <c r="C751" s="203" t="s">
        <v>1308</v>
      </c>
      <c r="D751" s="69">
        <f t="shared" si="131"/>
        <v>9</v>
      </c>
      <c r="E751" s="137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  <c r="S751" s="92"/>
      <c r="T751" s="92"/>
      <c r="U751" s="92"/>
      <c r="V751" s="92"/>
      <c r="W751" s="92"/>
      <c r="X751" s="92"/>
      <c r="Y751" s="92"/>
      <c r="Z751" s="92"/>
      <c r="AA751" s="92"/>
      <c r="AB751" s="92"/>
      <c r="AC751" s="92"/>
      <c r="AD751" s="92"/>
      <c r="AE751" s="92"/>
      <c r="AF751" s="92"/>
      <c r="AG751" s="92"/>
      <c r="AH751" s="92"/>
      <c r="AI751" s="92"/>
      <c r="AJ751" s="92"/>
      <c r="AK751" s="92"/>
      <c r="AL751" s="92"/>
      <c r="AM751" s="92"/>
      <c r="AN751" s="92"/>
      <c r="AO751" s="92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>
        <v>9</v>
      </c>
      <c r="BA751" s="56"/>
    </row>
    <row r="752" spans="2:53" ht="12.75" customHeight="1">
      <c r="B752" s="75"/>
      <c r="C752" s="203" t="s">
        <v>1309</v>
      </c>
      <c r="D752" s="69">
        <f t="shared" si="131"/>
        <v>1</v>
      </c>
      <c r="E752" s="137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  <c r="S752" s="92"/>
      <c r="T752" s="92"/>
      <c r="U752" s="92"/>
      <c r="V752" s="92"/>
      <c r="W752" s="92"/>
      <c r="X752" s="92"/>
      <c r="Y752" s="92"/>
      <c r="Z752" s="92"/>
      <c r="AA752" s="92"/>
      <c r="AB752" s="92"/>
      <c r="AC752" s="92"/>
      <c r="AD752" s="92"/>
      <c r="AE752" s="92"/>
      <c r="AF752" s="92"/>
      <c r="AG752" s="92"/>
      <c r="AH752" s="92"/>
      <c r="AI752" s="92"/>
      <c r="AJ752" s="92"/>
      <c r="AK752" s="92"/>
      <c r="AL752" s="92"/>
      <c r="AM752" s="92"/>
      <c r="AN752" s="92"/>
      <c r="AO752" s="92"/>
      <c r="AP752" s="92"/>
      <c r="AQ752" s="92"/>
      <c r="AR752" s="92"/>
      <c r="AS752" s="92"/>
      <c r="AT752" s="92"/>
      <c r="AU752" s="92"/>
      <c r="AV752" s="92"/>
      <c r="AW752" s="92"/>
      <c r="AX752" s="92"/>
      <c r="AY752" s="92"/>
      <c r="AZ752" s="92">
        <v>1</v>
      </c>
      <c r="BA752" s="56"/>
    </row>
    <row r="753" spans="2:53" ht="12.75" customHeight="1">
      <c r="B753" s="75"/>
      <c r="C753" s="203" t="s">
        <v>1310</v>
      </c>
      <c r="D753" s="69">
        <f t="shared" si="131"/>
        <v>2</v>
      </c>
      <c r="E753" s="137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  <c r="S753" s="92"/>
      <c r="T753" s="92"/>
      <c r="U753" s="92"/>
      <c r="V753" s="92"/>
      <c r="W753" s="92"/>
      <c r="X753" s="92"/>
      <c r="Y753" s="92"/>
      <c r="Z753" s="92"/>
      <c r="AA753" s="92"/>
      <c r="AB753" s="92"/>
      <c r="AC753" s="92"/>
      <c r="AD753" s="92">
        <v>2</v>
      </c>
      <c r="AE753" s="92"/>
      <c r="AF753" s="92"/>
      <c r="AG753" s="92"/>
      <c r="AH753" s="92"/>
      <c r="AI753" s="92"/>
      <c r="AJ753" s="92"/>
      <c r="AK753" s="92"/>
      <c r="AL753" s="92"/>
      <c r="AM753" s="92"/>
      <c r="AN753" s="92"/>
      <c r="AO753" s="92"/>
      <c r="AP753" s="92"/>
      <c r="AQ753" s="92"/>
      <c r="AR753" s="92"/>
      <c r="AS753" s="92"/>
      <c r="AT753" s="92"/>
      <c r="AU753" s="92"/>
      <c r="AV753" s="92"/>
      <c r="AW753" s="92"/>
      <c r="AX753" s="92"/>
      <c r="AY753" s="92"/>
      <c r="AZ753" s="92"/>
      <c r="BA753" s="56"/>
    </row>
    <row r="754" spans="2:53" ht="12.75" customHeight="1">
      <c r="B754" s="75"/>
      <c r="C754" s="203"/>
      <c r="D754" s="69">
        <f t="shared" si="131"/>
        <v>0</v>
      </c>
      <c r="E754" s="137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  <c r="S754" s="92"/>
      <c r="T754" s="92"/>
      <c r="U754" s="92"/>
      <c r="V754" s="92"/>
      <c r="W754" s="92"/>
      <c r="X754" s="92"/>
      <c r="Y754" s="92"/>
      <c r="Z754" s="92"/>
      <c r="AA754" s="92"/>
      <c r="AB754" s="92"/>
      <c r="AC754" s="92"/>
      <c r="AD754" s="92"/>
      <c r="AE754" s="92"/>
      <c r="AF754" s="92"/>
      <c r="AG754" s="92"/>
      <c r="AH754" s="92"/>
      <c r="AI754" s="92"/>
      <c r="AJ754" s="92"/>
      <c r="AK754" s="92"/>
      <c r="AL754" s="92"/>
      <c r="AM754" s="92"/>
      <c r="AN754" s="92"/>
      <c r="AO754" s="92"/>
      <c r="AP754" s="92"/>
      <c r="AQ754" s="92"/>
      <c r="AR754" s="92"/>
      <c r="AS754" s="92"/>
      <c r="AT754" s="92"/>
      <c r="AU754" s="92"/>
      <c r="AV754" s="92"/>
      <c r="AW754" s="92"/>
      <c r="AX754" s="92"/>
      <c r="AY754" s="92"/>
      <c r="AZ754" s="92"/>
      <c r="BA754" s="56"/>
    </row>
    <row r="755" spans="2:53" ht="12.75" customHeight="1">
      <c r="B755" s="75"/>
      <c r="C755" s="203"/>
      <c r="D755" s="69">
        <f t="shared" si="131"/>
        <v>0</v>
      </c>
      <c r="E755" s="137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  <c r="S755" s="92"/>
      <c r="T755" s="92"/>
      <c r="U755" s="92"/>
      <c r="V755" s="92"/>
      <c r="W755" s="92"/>
      <c r="X755" s="92"/>
      <c r="Y755" s="92"/>
      <c r="Z755" s="92"/>
      <c r="AA755" s="92"/>
      <c r="AB755" s="92"/>
      <c r="AC755" s="92"/>
      <c r="AD755" s="92"/>
      <c r="AE755" s="92"/>
      <c r="AF755" s="92"/>
      <c r="AG755" s="92"/>
      <c r="AH755" s="92"/>
      <c r="AI755" s="92"/>
      <c r="AJ755" s="92"/>
      <c r="AK755" s="92"/>
      <c r="AL755" s="92"/>
      <c r="AM755" s="92"/>
      <c r="AN755" s="92"/>
      <c r="AO755" s="92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56"/>
    </row>
    <row r="756" spans="2:53" ht="12.75" customHeight="1">
      <c r="B756" s="75"/>
      <c r="C756" s="203"/>
      <c r="D756" s="69">
        <f t="shared" si="131"/>
        <v>0</v>
      </c>
      <c r="E756" s="137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  <c r="S756" s="92"/>
      <c r="T756" s="92"/>
      <c r="U756" s="92"/>
      <c r="V756" s="92"/>
      <c r="W756" s="92"/>
      <c r="X756" s="92"/>
      <c r="Y756" s="92"/>
      <c r="Z756" s="92"/>
      <c r="AA756" s="92"/>
      <c r="AB756" s="92"/>
      <c r="AC756" s="92"/>
      <c r="AD756" s="92"/>
      <c r="AE756" s="92"/>
      <c r="AF756" s="92"/>
      <c r="AG756" s="92"/>
      <c r="AH756" s="92"/>
      <c r="AI756" s="92"/>
      <c r="AJ756" s="92"/>
      <c r="AK756" s="92"/>
      <c r="AL756" s="92"/>
      <c r="AM756" s="92"/>
      <c r="AN756" s="92"/>
      <c r="AO756" s="92"/>
      <c r="AP756" s="92"/>
      <c r="AQ756" s="92"/>
      <c r="AR756" s="92"/>
      <c r="AS756" s="92"/>
      <c r="AT756" s="92"/>
      <c r="AU756" s="92"/>
      <c r="AV756" s="92"/>
      <c r="AW756" s="92"/>
      <c r="AX756" s="92"/>
      <c r="AY756" s="92"/>
      <c r="AZ756" s="92"/>
      <c r="BA756" s="56"/>
    </row>
    <row r="757" spans="2:53" ht="12.75" customHeight="1" thickBot="1">
      <c r="B757" s="75"/>
      <c r="C757" s="203"/>
      <c r="D757" s="69">
        <f t="shared" si="131"/>
        <v>0</v>
      </c>
      <c r="E757" s="137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  <c r="S757" s="92"/>
      <c r="T757" s="92"/>
      <c r="U757" s="92"/>
      <c r="V757" s="92"/>
      <c r="W757" s="92"/>
      <c r="X757" s="92"/>
      <c r="Y757" s="92"/>
      <c r="Z757" s="92"/>
      <c r="AA757" s="92"/>
      <c r="AB757" s="92"/>
      <c r="AC757" s="92"/>
      <c r="AD757" s="92"/>
      <c r="AE757" s="92"/>
      <c r="AF757" s="92"/>
      <c r="AG757" s="92"/>
      <c r="AH757" s="92"/>
      <c r="AI757" s="92"/>
      <c r="AJ757" s="92"/>
      <c r="AK757" s="92"/>
      <c r="AL757" s="92"/>
      <c r="AM757" s="92"/>
      <c r="AN757" s="92"/>
      <c r="AO757" s="92"/>
      <c r="AP757" s="92"/>
      <c r="AQ757" s="92"/>
      <c r="AR757" s="92"/>
      <c r="AS757" s="92"/>
      <c r="AT757" s="92"/>
      <c r="AU757" s="92"/>
      <c r="AV757" s="92"/>
      <c r="AW757" s="92"/>
      <c r="AX757" s="92"/>
      <c r="AY757" s="92"/>
      <c r="AZ757" s="92"/>
      <c r="BA757" s="56"/>
    </row>
    <row r="758" spans="2:53" ht="12.75" customHeight="1" hidden="1">
      <c r="B758" s="75"/>
      <c r="C758" s="203"/>
      <c r="D758" s="69">
        <f t="shared" si="131"/>
        <v>0</v>
      </c>
      <c r="E758" s="137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  <c r="S758" s="92"/>
      <c r="T758" s="92"/>
      <c r="U758" s="92"/>
      <c r="V758" s="92"/>
      <c r="W758" s="92"/>
      <c r="X758" s="92"/>
      <c r="Y758" s="92"/>
      <c r="Z758" s="92"/>
      <c r="AA758" s="92"/>
      <c r="AB758" s="92"/>
      <c r="AC758" s="92"/>
      <c r="AD758" s="92"/>
      <c r="AE758" s="92"/>
      <c r="AF758" s="92"/>
      <c r="AG758" s="92"/>
      <c r="AH758" s="92"/>
      <c r="AI758" s="92"/>
      <c r="AJ758" s="92"/>
      <c r="AK758" s="92"/>
      <c r="AL758" s="92"/>
      <c r="AM758" s="92"/>
      <c r="AN758" s="92"/>
      <c r="AO758" s="92"/>
      <c r="AP758" s="92"/>
      <c r="AQ758" s="92"/>
      <c r="AR758" s="92"/>
      <c r="AS758" s="92"/>
      <c r="AT758" s="92"/>
      <c r="AU758" s="92"/>
      <c r="AV758" s="92"/>
      <c r="AW758" s="92"/>
      <c r="AX758" s="92"/>
      <c r="AY758" s="92"/>
      <c r="AZ758" s="92"/>
      <c r="BA758" s="56"/>
    </row>
    <row r="759" spans="2:53" ht="12.75" customHeight="1" hidden="1">
      <c r="B759" s="75"/>
      <c r="C759" s="203"/>
      <c r="D759" s="69">
        <f t="shared" si="131"/>
        <v>0</v>
      </c>
      <c r="E759" s="137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  <c r="S759" s="92"/>
      <c r="T759" s="92"/>
      <c r="U759" s="92"/>
      <c r="V759" s="92"/>
      <c r="W759" s="92"/>
      <c r="X759" s="92"/>
      <c r="Y759" s="92"/>
      <c r="Z759" s="92"/>
      <c r="AA759" s="92"/>
      <c r="AB759" s="92"/>
      <c r="AC759" s="92"/>
      <c r="AD759" s="92"/>
      <c r="AE759" s="92"/>
      <c r="AF759" s="92"/>
      <c r="AG759" s="92"/>
      <c r="AH759" s="92"/>
      <c r="AI759" s="92"/>
      <c r="AJ759" s="92"/>
      <c r="AK759" s="92"/>
      <c r="AL759" s="92"/>
      <c r="AM759" s="92"/>
      <c r="AN759" s="92"/>
      <c r="AO759" s="92"/>
      <c r="AP759" s="92"/>
      <c r="AQ759" s="92"/>
      <c r="AR759" s="92"/>
      <c r="AS759" s="92"/>
      <c r="AT759" s="92"/>
      <c r="AU759" s="92"/>
      <c r="AV759" s="92"/>
      <c r="AW759" s="92"/>
      <c r="AX759" s="92"/>
      <c r="AY759" s="92"/>
      <c r="AZ759" s="92"/>
      <c r="BA759" s="56"/>
    </row>
    <row r="760" spans="2:53" ht="12.75" customHeight="1" hidden="1">
      <c r="B760" s="75"/>
      <c r="C760" s="203"/>
      <c r="D760" s="69">
        <f t="shared" si="131"/>
        <v>0</v>
      </c>
      <c r="E760" s="137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  <c r="S760" s="92"/>
      <c r="T760" s="92"/>
      <c r="U760" s="92"/>
      <c r="V760" s="92"/>
      <c r="W760" s="92"/>
      <c r="X760" s="92"/>
      <c r="Y760" s="92"/>
      <c r="Z760" s="92"/>
      <c r="AA760" s="92"/>
      <c r="AB760" s="92"/>
      <c r="AC760" s="92"/>
      <c r="AD760" s="92"/>
      <c r="AE760" s="92"/>
      <c r="AF760" s="92"/>
      <c r="AG760" s="92"/>
      <c r="AH760" s="92"/>
      <c r="AI760" s="92"/>
      <c r="AJ760" s="92"/>
      <c r="AK760" s="92"/>
      <c r="AL760" s="92"/>
      <c r="AM760" s="92"/>
      <c r="AN760" s="92"/>
      <c r="AO760" s="92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56"/>
    </row>
    <row r="761" spans="2:53" ht="12.75" customHeight="1" hidden="1">
      <c r="B761" s="75"/>
      <c r="C761" s="203"/>
      <c r="D761" s="69">
        <f t="shared" si="131"/>
        <v>0</v>
      </c>
      <c r="E761" s="137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  <c r="S761" s="92"/>
      <c r="T761" s="92"/>
      <c r="U761" s="92"/>
      <c r="V761" s="92"/>
      <c r="W761" s="92"/>
      <c r="X761" s="92"/>
      <c r="Y761" s="92"/>
      <c r="Z761" s="92"/>
      <c r="AA761" s="92"/>
      <c r="AB761" s="92"/>
      <c r="AC761" s="92"/>
      <c r="AD761" s="92"/>
      <c r="AE761" s="92"/>
      <c r="AF761" s="92"/>
      <c r="AG761" s="92"/>
      <c r="AH761" s="92"/>
      <c r="AI761" s="92"/>
      <c r="AJ761" s="92"/>
      <c r="AK761" s="92"/>
      <c r="AL761" s="92"/>
      <c r="AM761" s="92"/>
      <c r="AN761" s="92"/>
      <c r="AO761" s="92"/>
      <c r="AP761" s="92"/>
      <c r="AQ761" s="92"/>
      <c r="AR761" s="92"/>
      <c r="AS761" s="92"/>
      <c r="AT761" s="92"/>
      <c r="AU761" s="92"/>
      <c r="AV761" s="92"/>
      <c r="AW761" s="92"/>
      <c r="AX761" s="92"/>
      <c r="AY761" s="92"/>
      <c r="AZ761" s="92"/>
      <c r="BA761" s="56"/>
    </row>
    <row r="762" spans="2:53" ht="12.75" customHeight="1" hidden="1">
      <c r="B762" s="75"/>
      <c r="C762" s="203"/>
      <c r="D762" s="69">
        <f t="shared" si="131"/>
        <v>0</v>
      </c>
      <c r="E762" s="137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  <c r="S762" s="92"/>
      <c r="T762" s="92"/>
      <c r="U762" s="92"/>
      <c r="V762" s="92"/>
      <c r="W762" s="92"/>
      <c r="X762" s="92"/>
      <c r="Y762" s="92"/>
      <c r="Z762" s="92"/>
      <c r="AA762" s="92"/>
      <c r="AB762" s="92"/>
      <c r="AC762" s="92"/>
      <c r="AD762" s="92"/>
      <c r="AE762" s="92"/>
      <c r="AF762" s="92"/>
      <c r="AG762" s="92"/>
      <c r="AH762" s="92"/>
      <c r="AI762" s="92"/>
      <c r="AJ762" s="92"/>
      <c r="AK762" s="92"/>
      <c r="AL762" s="92"/>
      <c r="AM762" s="92"/>
      <c r="AN762" s="92"/>
      <c r="AO762" s="92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56"/>
    </row>
    <row r="763" spans="2:53" ht="12.75" customHeight="1" hidden="1">
      <c r="B763" s="75"/>
      <c r="C763" s="203"/>
      <c r="D763" s="69">
        <f t="shared" si="131"/>
        <v>0</v>
      </c>
      <c r="E763" s="137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  <c r="S763" s="92"/>
      <c r="T763" s="92"/>
      <c r="U763" s="92"/>
      <c r="V763" s="92"/>
      <c r="W763" s="92"/>
      <c r="X763" s="92"/>
      <c r="Y763" s="92"/>
      <c r="Z763" s="92"/>
      <c r="AA763" s="92"/>
      <c r="AB763" s="92"/>
      <c r="AC763" s="92"/>
      <c r="AD763" s="92"/>
      <c r="AE763" s="92"/>
      <c r="AF763" s="92"/>
      <c r="AG763" s="92"/>
      <c r="AH763" s="92"/>
      <c r="AI763" s="92"/>
      <c r="AJ763" s="92"/>
      <c r="AK763" s="92"/>
      <c r="AL763" s="92"/>
      <c r="AM763" s="92"/>
      <c r="AN763" s="92"/>
      <c r="AO763" s="92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56"/>
    </row>
    <row r="764" spans="2:53" ht="12.75" customHeight="1" hidden="1">
      <c r="B764" s="75"/>
      <c r="C764" s="203"/>
      <c r="D764" s="69">
        <f t="shared" si="131"/>
        <v>0</v>
      </c>
      <c r="E764" s="137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  <c r="S764" s="92"/>
      <c r="T764" s="92"/>
      <c r="U764" s="92"/>
      <c r="V764" s="92"/>
      <c r="W764" s="92"/>
      <c r="X764" s="92"/>
      <c r="Y764" s="92"/>
      <c r="Z764" s="92"/>
      <c r="AA764" s="92"/>
      <c r="AB764" s="92"/>
      <c r="AC764" s="92"/>
      <c r="AD764" s="92"/>
      <c r="AE764" s="92"/>
      <c r="AF764" s="92"/>
      <c r="AG764" s="92"/>
      <c r="AH764" s="92"/>
      <c r="AI764" s="92"/>
      <c r="AJ764" s="92"/>
      <c r="AK764" s="92"/>
      <c r="AL764" s="92"/>
      <c r="AM764" s="92"/>
      <c r="AN764" s="92"/>
      <c r="AO764" s="92"/>
      <c r="AP764" s="92"/>
      <c r="AQ764" s="92"/>
      <c r="AR764" s="92"/>
      <c r="AS764" s="92"/>
      <c r="AT764" s="92"/>
      <c r="AU764" s="92"/>
      <c r="AV764" s="92"/>
      <c r="AW764" s="92"/>
      <c r="AX764" s="92"/>
      <c r="AY764" s="92"/>
      <c r="AZ764" s="92"/>
      <c r="BA764" s="56"/>
    </row>
    <row r="765" spans="2:53" ht="12.75" customHeight="1" hidden="1">
      <c r="B765" s="75"/>
      <c r="C765" s="203"/>
      <c r="D765" s="69">
        <f t="shared" si="131"/>
        <v>0</v>
      </c>
      <c r="E765" s="137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  <c r="S765" s="92"/>
      <c r="T765" s="92"/>
      <c r="U765" s="92"/>
      <c r="V765" s="92"/>
      <c r="W765" s="92"/>
      <c r="X765" s="92"/>
      <c r="Y765" s="92"/>
      <c r="Z765" s="92"/>
      <c r="AA765" s="92"/>
      <c r="AB765" s="92"/>
      <c r="AC765" s="92"/>
      <c r="AD765" s="92"/>
      <c r="AE765" s="92"/>
      <c r="AF765" s="92"/>
      <c r="AG765" s="92"/>
      <c r="AH765" s="92"/>
      <c r="AI765" s="92"/>
      <c r="AJ765" s="92"/>
      <c r="AK765" s="92"/>
      <c r="AL765" s="92"/>
      <c r="AM765" s="92"/>
      <c r="AN765" s="92"/>
      <c r="AO765" s="92"/>
      <c r="AP765" s="92"/>
      <c r="AQ765" s="92"/>
      <c r="AR765" s="92"/>
      <c r="AS765" s="92"/>
      <c r="AT765" s="92"/>
      <c r="AU765" s="92"/>
      <c r="AV765" s="92"/>
      <c r="AW765" s="92"/>
      <c r="AX765" s="92"/>
      <c r="AY765" s="92"/>
      <c r="AZ765" s="92"/>
      <c r="BA765" s="56"/>
    </row>
    <row r="766" spans="2:53" ht="12.75" customHeight="1" hidden="1">
      <c r="B766" s="75"/>
      <c r="C766" s="203"/>
      <c r="D766" s="69">
        <f t="shared" si="131"/>
        <v>0</v>
      </c>
      <c r="E766" s="137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  <c r="S766" s="92"/>
      <c r="T766" s="92"/>
      <c r="U766" s="92"/>
      <c r="V766" s="92"/>
      <c r="W766" s="92"/>
      <c r="X766" s="92"/>
      <c r="Y766" s="92"/>
      <c r="Z766" s="92"/>
      <c r="AA766" s="92"/>
      <c r="AB766" s="92"/>
      <c r="AC766" s="92"/>
      <c r="AD766" s="92"/>
      <c r="AE766" s="92"/>
      <c r="AF766" s="92"/>
      <c r="AG766" s="92"/>
      <c r="AH766" s="92"/>
      <c r="AI766" s="92"/>
      <c r="AJ766" s="92"/>
      <c r="AK766" s="92"/>
      <c r="AL766" s="92"/>
      <c r="AM766" s="92"/>
      <c r="AN766" s="92"/>
      <c r="AO766" s="92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56"/>
    </row>
    <row r="767" spans="2:53" ht="12.75" customHeight="1" hidden="1">
      <c r="B767" s="75"/>
      <c r="C767" s="203"/>
      <c r="D767" s="69">
        <f t="shared" si="131"/>
        <v>0</v>
      </c>
      <c r="E767" s="137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  <c r="S767" s="92"/>
      <c r="T767" s="92"/>
      <c r="U767" s="92"/>
      <c r="V767" s="92"/>
      <c r="W767" s="92"/>
      <c r="X767" s="92"/>
      <c r="Y767" s="92"/>
      <c r="Z767" s="92"/>
      <c r="AA767" s="92"/>
      <c r="AB767" s="92"/>
      <c r="AC767" s="92"/>
      <c r="AD767" s="92"/>
      <c r="AE767" s="92"/>
      <c r="AF767" s="92"/>
      <c r="AG767" s="92"/>
      <c r="AH767" s="92"/>
      <c r="AI767" s="92"/>
      <c r="AJ767" s="92"/>
      <c r="AK767" s="92"/>
      <c r="AL767" s="92"/>
      <c r="AM767" s="92"/>
      <c r="AN767" s="92"/>
      <c r="AO767" s="92"/>
      <c r="AP767" s="92"/>
      <c r="AQ767" s="92"/>
      <c r="AR767" s="92"/>
      <c r="AS767" s="92"/>
      <c r="AT767" s="92"/>
      <c r="AU767" s="92"/>
      <c r="AV767" s="92"/>
      <c r="AW767" s="92"/>
      <c r="AX767" s="92"/>
      <c r="AY767" s="92"/>
      <c r="AZ767" s="92"/>
      <c r="BA767" s="56"/>
    </row>
    <row r="768" spans="2:53" ht="12.75" customHeight="1" hidden="1">
      <c r="B768" s="75"/>
      <c r="C768" s="203"/>
      <c r="D768" s="69">
        <f t="shared" si="131"/>
        <v>0</v>
      </c>
      <c r="E768" s="137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  <c r="S768" s="92"/>
      <c r="T768" s="92"/>
      <c r="U768" s="92"/>
      <c r="V768" s="92"/>
      <c r="W768" s="92"/>
      <c r="X768" s="92"/>
      <c r="Y768" s="92"/>
      <c r="Z768" s="92"/>
      <c r="AA768" s="92"/>
      <c r="AB768" s="92"/>
      <c r="AC768" s="92"/>
      <c r="AD768" s="92"/>
      <c r="AE768" s="92"/>
      <c r="AF768" s="92"/>
      <c r="AG768" s="92"/>
      <c r="AH768" s="92"/>
      <c r="AI768" s="92"/>
      <c r="AJ768" s="92"/>
      <c r="AK768" s="92"/>
      <c r="AL768" s="92"/>
      <c r="AM768" s="92"/>
      <c r="AN768" s="92"/>
      <c r="AO768" s="92"/>
      <c r="AP768" s="92"/>
      <c r="AQ768" s="92"/>
      <c r="AR768" s="92"/>
      <c r="AS768" s="92"/>
      <c r="AT768" s="92"/>
      <c r="AU768" s="92"/>
      <c r="AV768" s="92"/>
      <c r="AW768" s="92"/>
      <c r="AX768" s="92"/>
      <c r="AY768" s="92"/>
      <c r="AZ768" s="92"/>
      <c r="BA768" s="56"/>
    </row>
    <row r="769" spans="2:53" ht="12.75" customHeight="1" hidden="1">
      <c r="B769" s="75"/>
      <c r="C769" s="203"/>
      <c r="D769" s="69">
        <f t="shared" si="131"/>
        <v>0</v>
      </c>
      <c r="E769" s="137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  <c r="S769" s="92"/>
      <c r="T769" s="92"/>
      <c r="U769" s="92"/>
      <c r="V769" s="92"/>
      <c r="W769" s="92"/>
      <c r="X769" s="92"/>
      <c r="Y769" s="92"/>
      <c r="Z769" s="92"/>
      <c r="AA769" s="92"/>
      <c r="AB769" s="92"/>
      <c r="AC769" s="92"/>
      <c r="AD769" s="92"/>
      <c r="AE769" s="92"/>
      <c r="AF769" s="92"/>
      <c r="AG769" s="92"/>
      <c r="AH769" s="92"/>
      <c r="AI769" s="92"/>
      <c r="AJ769" s="92"/>
      <c r="AK769" s="92"/>
      <c r="AL769" s="92"/>
      <c r="AM769" s="92"/>
      <c r="AN769" s="92"/>
      <c r="AO769" s="92"/>
      <c r="AP769" s="92"/>
      <c r="AQ769" s="92"/>
      <c r="AR769" s="92"/>
      <c r="AS769" s="92"/>
      <c r="AT769" s="92"/>
      <c r="AU769" s="92"/>
      <c r="AV769" s="92"/>
      <c r="AW769" s="92"/>
      <c r="AX769" s="92"/>
      <c r="AY769" s="92"/>
      <c r="AZ769" s="92"/>
      <c r="BA769" s="56"/>
    </row>
    <row r="770" spans="2:53" ht="12.75" customHeight="1" hidden="1">
      <c r="B770" s="75"/>
      <c r="C770" s="203"/>
      <c r="D770" s="69">
        <f t="shared" si="131"/>
        <v>0</v>
      </c>
      <c r="E770" s="137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  <c r="S770" s="92"/>
      <c r="T770" s="92"/>
      <c r="U770" s="92"/>
      <c r="V770" s="92"/>
      <c r="W770" s="92"/>
      <c r="X770" s="92"/>
      <c r="Y770" s="92"/>
      <c r="Z770" s="92"/>
      <c r="AA770" s="92"/>
      <c r="AB770" s="92"/>
      <c r="AC770" s="92"/>
      <c r="AD770" s="92"/>
      <c r="AE770" s="92"/>
      <c r="AF770" s="92"/>
      <c r="AG770" s="92"/>
      <c r="AH770" s="92"/>
      <c r="AI770" s="92"/>
      <c r="AJ770" s="92"/>
      <c r="AK770" s="92"/>
      <c r="AL770" s="92"/>
      <c r="AM770" s="92"/>
      <c r="AN770" s="92"/>
      <c r="AO770" s="92"/>
      <c r="AP770" s="92"/>
      <c r="AQ770" s="92"/>
      <c r="AR770" s="92"/>
      <c r="AS770" s="92"/>
      <c r="AT770" s="92"/>
      <c r="AU770" s="92"/>
      <c r="AV770" s="92"/>
      <c r="AW770" s="92"/>
      <c r="AX770" s="92"/>
      <c r="AY770" s="92"/>
      <c r="AZ770" s="92"/>
      <c r="BA770" s="56"/>
    </row>
    <row r="771" spans="2:53" ht="12.75" customHeight="1" hidden="1">
      <c r="B771" s="75"/>
      <c r="C771" s="203"/>
      <c r="D771" s="69">
        <f t="shared" si="131"/>
        <v>0</v>
      </c>
      <c r="E771" s="137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  <c r="S771" s="92"/>
      <c r="T771" s="92"/>
      <c r="U771" s="92"/>
      <c r="V771" s="92"/>
      <c r="W771" s="92"/>
      <c r="X771" s="92"/>
      <c r="Y771" s="92"/>
      <c r="Z771" s="92"/>
      <c r="AA771" s="92"/>
      <c r="AB771" s="92"/>
      <c r="AC771" s="92"/>
      <c r="AD771" s="92"/>
      <c r="AE771" s="92"/>
      <c r="AF771" s="92"/>
      <c r="AG771" s="92"/>
      <c r="AH771" s="92"/>
      <c r="AI771" s="92"/>
      <c r="AJ771" s="92"/>
      <c r="AK771" s="92"/>
      <c r="AL771" s="92"/>
      <c r="AM771" s="92"/>
      <c r="AN771" s="92"/>
      <c r="AO771" s="92"/>
      <c r="AP771" s="92"/>
      <c r="AQ771" s="92"/>
      <c r="AR771" s="92"/>
      <c r="AS771" s="92"/>
      <c r="AT771" s="92"/>
      <c r="AU771" s="92"/>
      <c r="AV771" s="92"/>
      <c r="AW771" s="92"/>
      <c r="AX771" s="92"/>
      <c r="AY771" s="92"/>
      <c r="AZ771" s="92"/>
      <c r="BA771" s="56"/>
    </row>
    <row r="772" spans="2:53" ht="12.75" customHeight="1" hidden="1">
      <c r="B772" s="75"/>
      <c r="C772" s="203"/>
      <c r="D772" s="69">
        <f t="shared" si="131"/>
        <v>0</v>
      </c>
      <c r="E772" s="137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  <c r="S772" s="92"/>
      <c r="T772" s="92"/>
      <c r="U772" s="92"/>
      <c r="V772" s="92"/>
      <c r="W772" s="92"/>
      <c r="X772" s="92"/>
      <c r="Y772" s="92"/>
      <c r="Z772" s="92"/>
      <c r="AA772" s="92"/>
      <c r="AB772" s="92"/>
      <c r="AC772" s="92"/>
      <c r="AD772" s="92"/>
      <c r="AE772" s="92"/>
      <c r="AF772" s="92"/>
      <c r="AG772" s="92"/>
      <c r="AH772" s="92"/>
      <c r="AI772" s="92"/>
      <c r="AJ772" s="92"/>
      <c r="AK772" s="92"/>
      <c r="AL772" s="92"/>
      <c r="AM772" s="92"/>
      <c r="AN772" s="92"/>
      <c r="AO772" s="92"/>
      <c r="AP772" s="92"/>
      <c r="AQ772" s="92"/>
      <c r="AR772" s="92"/>
      <c r="AS772" s="92"/>
      <c r="AT772" s="92"/>
      <c r="AU772" s="92"/>
      <c r="AV772" s="92"/>
      <c r="AW772" s="92"/>
      <c r="AX772" s="92"/>
      <c r="AY772" s="92"/>
      <c r="AZ772" s="92"/>
      <c r="BA772" s="56"/>
    </row>
    <row r="773" spans="2:53" ht="12.75" customHeight="1" hidden="1">
      <c r="B773" s="75"/>
      <c r="C773" s="203"/>
      <c r="D773" s="69">
        <f t="shared" si="131"/>
        <v>0</v>
      </c>
      <c r="E773" s="137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  <c r="S773" s="92"/>
      <c r="T773" s="92"/>
      <c r="U773" s="92"/>
      <c r="V773" s="92"/>
      <c r="W773" s="92"/>
      <c r="X773" s="92"/>
      <c r="Y773" s="92"/>
      <c r="Z773" s="92"/>
      <c r="AA773" s="92"/>
      <c r="AB773" s="92"/>
      <c r="AC773" s="92"/>
      <c r="AD773" s="92"/>
      <c r="AE773" s="92"/>
      <c r="AF773" s="92"/>
      <c r="AG773" s="92"/>
      <c r="AH773" s="92"/>
      <c r="AI773" s="92"/>
      <c r="AJ773" s="92"/>
      <c r="AK773" s="92"/>
      <c r="AL773" s="92"/>
      <c r="AM773" s="92"/>
      <c r="AN773" s="92"/>
      <c r="AO773" s="92"/>
      <c r="AP773" s="92"/>
      <c r="AQ773" s="92"/>
      <c r="AR773" s="92"/>
      <c r="AS773" s="92"/>
      <c r="AT773" s="92"/>
      <c r="AU773" s="92"/>
      <c r="AV773" s="92"/>
      <c r="AW773" s="92"/>
      <c r="AX773" s="92"/>
      <c r="AY773" s="92"/>
      <c r="AZ773" s="92"/>
      <c r="BA773" s="56"/>
    </row>
    <row r="774" spans="2:53" ht="12.75" customHeight="1" hidden="1">
      <c r="B774" s="75"/>
      <c r="C774" s="203"/>
      <c r="D774" s="69">
        <f aca="true" t="shared" si="133" ref="D774:D790">SUM(F774:AZ774)</f>
        <v>0</v>
      </c>
      <c r="E774" s="137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  <c r="S774" s="92"/>
      <c r="T774" s="92"/>
      <c r="U774" s="92"/>
      <c r="V774" s="92"/>
      <c r="W774" s="92"/>
      <c r="X774" s="92"/>
      <c r="Y774" s="92"/>
      <c r="Z774" s="92"/>
      <c r="AA774" s="92"/>
      <c r="AB774" s="92"/>
      <c r="AC774" s="92"/>
      <c r="AD774" s="92"/>
      <c r="AE774" s="92"/>
      <c r="AF774" s="92"/>
      <c r="AG774" s="92"/>
      <c r="AH774" s="92"/>
      <c r="AI774" s="92"/>
      <c r="AJ774" s="92"/>
      <c r="AK774" s="92"/>
      <c r="AL774" s="92"/>
      <c r="AM774" s="92"/>
      <c r="AN774" s="92"/>
      <c r="AO774" s="92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56"/>
    </row>
    <row r="775" spans="2:53" ht="12.75" customHeight="1" hidden="1">
      <c r="B775" s="75"/>
      <c r="C775" s="203"/>
      <c r="D775" s="69">
        <f t="shared" si="133"/>
        <v>0</v>
      </c>
      <c r="E775" s="137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  <c r="S775" s="92"/>
      <c r="T775" s="92"/>
      <c r="U775" s="92"/>
      <c r="V775" s="92"/>
      <c r="W775" s="92"/>
      <c r="X775" s="92"/>
      <c r="Y775" s="92"/>
      <c r="Z775" s="92"/>
      <c r="AA775" s="92"/>
      <c r="AB775" s="92"/>
      <c r="AC775" s="92"/>
      <c r="AD775" s="92"/>
      <c r="AE775" s="92"/>
      <c r="AF775" s="92"/>
      <c r="AG775" s="92"/>
      <c r="AH775" s="92"/>
      <c r="AI775" s="92"/>
      <c r="AJ775" s="92"/>
      <c r="AK775" s="92"/>
      <c r="AL775" s="92"/>
      <c r="AM775" s="92"/>
      <c r="AN775" s="92"/>
      <c r="AO775" s="92"/>
      <c r="AP775" s="92"/>
      <c r="AQ775" s="92"/>
      <c r="AR775" s="92"/>
      <c r="AS775" s="92"/>
      <c r="AT775" s="92"/>
      <c r="AU775" s="92"/>
      <c r="AV775" s="92"/>
      <c r="AW775" s="92"/>
      <c r="AX775" s="92"/>
      <c r="AY775" s="92"/>
      <c r="AZ775" s="92"/>
      <c r="BA775" s="56"/>
    </row>
    <row r="776" spans="2:53" ht="12.75" customHeight="1" hidden="1">
      <c r="B776" s="75"/>
      <c r="C776" s="203"/>
      <c r="D776" s="69">
        <f t="shared" si="133"/>
        <v>0</v>
      </c>
      <c r="E776" s="137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  <c r="S776" s="92"/>
      <c r="T776" s="92"/>
      <c r="U776" s="92"/>
      <c r="V776" s="92"/>
      <c r="W776" s="92"/>
      <c r="X776" s="92"/>
      <c r="Y776" s="92"/>
      <c r="Z776" s="92"/>
      <c r="AA776" s="92"/>
      <c r="AB776" s="92"/>
      <c r="AC776" s="92"/>
      <c r="AD776" s="92"/>
      <c r="AE776" s="92"/>
      <c r="AF776" s="92"/>
      <c r="AG776" s="92"/>
      <c r="AH776" s="92"/>
      <c r="AI776" s="92"/>
      <c r="AJ776" s="92"/>
      <c r="AK776" s="92"/>
      <c r="AL776" s="92"/>
      <c r="AM776" s="92"/>
      <c r="AN776" s="92"/>
      <c r="AO776" s="92"/>
      <c r="AP776" s="92"/>
      <c r="AQ776" s="92"/>
      <c r="AR776" s="92"/>
      <c r="AS776" s="92"/>
      <c r="AT776" s="92"/>
      <c r="AU776" s="92"/>
      <c r="AV776" s="92"/>
      <c r="AW776" s="92"/>
      <c r="AX776" s="92"/>
      <c r="AY776" s="92"/>
      <c r="AZ776" s="92"/>
      <c r="BA776" s="56"/>
    </row>
    <row r="777" spans="2:53" ht="12.75" customHeight="1" hidden="1">
      <c r="B777" s="75"/>
      <c r="C777" s="203"/>
      <c r="D777" s="69">
        <f t="shared" si="133"/>
        <v>0</v>
      </c>
      <c r="E777" s="137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  <c r="S777" s="92"/>
      <c r="T777" s="92"/>
      <c r="U777" s="92"/>
      <c r="V777" s="92"/>
      <c r="W777" s="92"/>
      <c r="X777" s="92"/>
      <c r="Y777" s="92"/>
      <c r="Z777" s="92"/>
      <c r="AA777" s="92"/>
      <c r="AB777" s="92"/>
      <c r="AC777" s="92"/>
      <c r="AD777" s="92"/>
      <c r="AE777" s="92"/>
      <c r="AF777" s="92"/>
      <c r="AG777" s="92"/>
      <c r="AH777" s="92"/>
      <c r="AI777" s="92"/>
      <c r="AJ777" s="92"/>
      <c r="AK777" s="92"/>
      <c r="AL777" s="92"/>
      <c r="AM777" s="92"/>
      <c r="AN777" s="92"/>
      <c r="AO777" s="92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56"/>
    </row>
    <row r="778" spans="2:53" ht="12.75" customHeight="1" hidden="1">
      <c r="B778" s="75"/>
      <c r="C778" s="203"/>
      <c r="D778" s="69">
        <f t="shared" si="133"/>
        <v>0</v>
      </c>
      <c r="E778" s="137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  <c r="S778" s="92"/>
      <c r="T778" s="92"/>
      <c r="U778" s="92"/>
      <c r="V778" s="92"/>
      <c r="W778" s="92"/>
      <c r="X778" s="92"/>
      <c r="Y778" s="92"/>
      <c r="Z778" s="92"/>
      <c r="AA778" s="92"/>
      <c r="AB778" s="92"/>
      <c r="AC778" s="92"/>
      <c r="AD778" s="92"/>
      <c r="AE778" s="92"/>
      <c r="AF778" s="92"/>
      <c r="AG778" s="92"/>
      <c r="AH778" s="92"/>
      <c r="AI778" s="92"/>
      <c r="AJ778" s="92"/>
      <c r="AK778" s="92"/>
      <c r="AL778" s="92"/>
      <c r="AM778" s="92"/>
      <c r="AN778" s="92"/>
      <c r="AO778" s="92"/>
      <c r="AP778" s="92"/>
      <c r="AQ778" s="92"/>
      <c r="AR778" s="92"/>
      <c r="AS778" s="92"/>
      <c r="AT778" s="92"/>
      <c r="AU778" s="92"/>
      <c r="AV778" s="92"/>
      <c r="AW778" s="92"/>
      <c r="AX778" s="92"/>
      <c r="AY778" s="92"/>
      <c r="AZ778" s="92"/>
      <c r="BA778" s="56"/>
    </row>
    <row r="779" spans="2:53" ht="12.75" customHeight="1" hidden="1">
      <c r="B779" s="75"/>
      <c r="C779" s="203"/>
      <c r="D779" s="69">
        <f t="shared" si="133"/>
        <v>0</v>
      </c>
      <c r="E779" s="137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  <c r="S779" s="92"/>
      <c r="T779" s="92"/>
      <c r="U779" s="92"/>
      <c r="V779" s="92"/>
      <c r="W779" s="92"/>
      <c r="X779" s="92"/>
      <c r="Y779" s="92"/>
      <c r="Z779" s="92"/>
      <c r="AA779" s="92"/>
      <c r="AB779" s="92"/>
      <c r="AC779" s="92"/>
      <c r="AD779" s="92"/>
      <c r="AE779" s="92"/>
      <c r="AF779" s="92"/>
      <c r="AG779" s="92"/>
      <c r="AH779" s="92"/>
      <c r="AI779" s="92"/>
      <c r="AJ779" s="92"/>
      <c r="AK779" s="92"/>
      <c r="AL779" s="92"/>
      <c r="AM779" s="92"/>
      <c r="AN779" s="92"/>
      <c r="AO779" s="92"/>
      <c r="AP779" s="92"/>
      <c r="AQ779" s="92"/>
      <c r="AR779" s="92"/>
      <c r="AS779" s="92"/>
      <c r="AT779" s="92"/>
      <c r="AU779" s="92"/>
      <c r="AV779" s="92"/>
      <c r="AW779" s="92"/>
      <c r="AX779" s="92"/>
      <c r="AY779" s="92"/>
      <c r="AZ779" s="92"/>
      <c r="BA779" s="56"/>
    </row>
    <row r="780" spans="2:53" ht="12.75" customHeight="1" hidden="1">
      <c r="B780" s="75"/>
      <c r="C780" s="203"/>
      <c r="D780" s="69">
        <f t="shared" si="133"/>
        <v>0</v>
      </c>
      <c r="E780" s="137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  <c r="S780" s="92"/>
      <c r="T780" s="92"/>
      <c r="U780" s="92"/>
      <c r="V780" s="92"/>
      <c r="W780" s="92"/>
      <c r="X780" s="92"/>
      <c r="Y780" s="92"/>
      <c r="Z780" s="92"/>
      <c r="AA780" s="92"/>
      <c r="AB780" s="92"/>
      <c r="AC780" s="92"/>
      <c r="AD780" s="92"/>
      <c r="AE780" s="92"/>
      <c r="AF780" s="92"/>
      <c r="AG780" s="92"/>
      <c r="AH780" s="92"/>
      <c r="AI780" s="92"/>
      <c r="AJ780" s="92"/>
      <c r="AK780" s="92"/>
      <c r="AL780" s="92"/>
      <c r="AM780" s="92"/>
      <c r="AN780" s="92"/>
      <c r="AO780" s="92"/>
      <c r="AP780" s="92"/>
      <c r="AQ780" s="92"/>
      <c r="AR780" s="92"/>
      <c r="AS780" s="92"/>
      <c r="AT780" s="92"/>
      <c r="AU780" s="92"/>
      <c r="AV780" s="92"/>
      <c r="AW780" s="92"/>
      <c r="AX780" s="92"/>
      <c r="AY780" s="92"/>
      <c r="AZ780" s="92"/>
      <c r="BA780" s="56"/>
    </row>
    <row r="781" spans="2:53" ht="12.75" customHeight="1" hidden="1">
      <c r="B781" s="75"/>
      <c r="C781" s="203"/>
      <c r="D781" s="69">
        <f t="shared" si="133"/>
        <v>0</v>
      </c>
      <c r="E781" s="137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  <c r="S781" s="92"/>
      <c r="T781" s="92"/>
      <c r="U781" s="92"/>
      <c r="V781" s="92"/>
      <c r="W781" s="92"/>
      <c r="X781" s="92"/>
      <c r="Y781" s="92"/>
      <c r="Z781" s="92"/>
      <c r="AA781" s="92"/>
      <c r="AB781" s="92"/>
      <c r="AC781" s="92"/>
      <c r="AD781" s="92"/>
      <c r="AE781" s="92"/>
      <c r="AF781" s="92"/>
      <c r="AG781" s="92"/>
      <c r="AH781" s="92"/>
      <c r="AI781" s="92"/>
      <c r="AJ781" s="92"/>
      <c r="AK781" s="92"/>
      <c r="AL781" s="92"/>
      <c r="AM781" s="92"/>
      <c r="AN781" s="92"/>
      <c r="AO781" s="92"/>
      <c r="AP781" s="92"/>
      <c r="AQ781" s="92"/>
      <c r="AR781" s="92"/>
      <c r="AS781" s="92"/>
      <c r="AT781" s="92"/>
      <c r="AU781" s="92"/>
      <c r="AV781" s="92"/>
      <c r="AW781" s="92"/>
      <c r="AX781" s="92"/>
      <c r="AY781" s="92"/>
      <c r="AZ781" s="92"/>
      <c r="BA781" s="56"/>
    </row>
    <row r="782" spans="2:53" ht="12.75" customHeight="1" hidden="1">
      <c r="B782" s="75"/>
      <c r="C782" s="203"/>
      <c r="D782" s="69">
        <f t="shared" si="133"/>
        <v>0</v>
      </c>
      <c r="E782" s="137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  <c r="S782" s="92"/>
      <c r="T782" s="92"/>
      <c r="U782" s="92"/>
      <c r="V782" s="92"/>
      <c r="W782" s="92"/>
      <c r="X782" s="92"/>
      <c r="Y782" s="92"/>
      <c r="Z782" s="92"/>
      <c r="AA782" s="92"/>
      <c r="AB782" s="92"/>
      <c r="AC782" s="92"/>
      <c r="AD782" s="92"/>
      <c r="AE782" s="92"/>
      <c r="AF782" s="92"/>
      <c r="AG782" s="92"/>
      <c r="AH782" s="92"/>
      <c r="AI782" s="92"/>
      <c r="AJ782" s="92"/>
      <c r="AK782" s="92"/>
      <c r="AL782" s="92"/>
      <c r="AM782" s="92"/>
      <c r="AN782" s="92"/>
      <c r="AO782" s="92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56"/>
    </row>
    <row r="783" spans="2:53" ht="12.75" customHeight="1" hidden="1">
      <c r="B783" s="75"/>
      <c r="C783" s="203"/>
      <c r="D783" s="69">
        <f t="shared" si="133"/>
        <v>0</v>
      </c>
      <c r="E783" s="137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  <c r="S783" s="92"/>
      <c r="T783" s="92"/>
      <c r="U783" s="92"/>
      <c r="V783" s="92"/>
      <c r="W783" s="92"/>
      <c r="X783" s="92"/>
      <c r="Y783" s="92"/>
      <c r="Z783" s="92"/>
      <c r="AA783" s="92"/>
      <c r="AB783" s="92"/>
      <c r="AC783" s="92"/>
      <c r="AD783" s="92"/>
      <c r="AE783" s="92"/>
      <c r="AF783" s="92"/>
      <c r="AG783" s="92"/>
      <c r="AH783" s="92"/>
      <c r="AI783" s="92"/>
      <c r="AJ783" s="92"/>
      <c r="AK783" s="92"/>
      <c r="AL783" s="92"/>
      <c r="AM783" s="92"/>
      <c r="AN783" s="92"/>
      <c r="AO783" s="92"/>
      <c r="AP783" s="92"/>
      <c r="AQ783" s="92"/>
      <c r="AR783" s="92"/>
      <c r="AS783" s="92"/>
      <c r="AT783" s="92"/>
      <c r="AU783" s="92"/>
      <c r="AV783" s="92"/>
      <c r="AW783" s="92"/>
      <c r="AX783" s="92"/>
      <c r="AY783" s="92"/>
      <c r="AZ783" s="92"/>
      <c r="BA783" s="56"/>
    </row>
    <row r="784" spans="2:53" ht="12.75" customHeight="1" hidden="1">
      <c r="B784" s="75"/>
      <c r="C784" s="203"/>
      <c r="D784" s="69">
        <f t="shared" si="133"/>
        <v>0</v>
      </c>
      <c r="E784" s="137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  <c r="S784" s="92"/>
      <c r="T784" s="92"/>
      <c r="U784" s="92"/>
      <c r="V784" s="92"/>
      <c r="W784" s="92"/>
      <c r="X784" s="92"/>
      <c r="Y784" s="92"/>
      <c r="Z784" s="92"/>
      <c r="AA784" s="92"/>
      <c r="AB784" s="92"/>
      <c r="AC784" s="92"/>
      <c r="AD784" s="92"/>
      <c r="AE784" s="92"/>
      <c r="AF784" s="92"/>
      <c r="AG784" s="92"/>
      <c r="AH784" s="92"/>
      <c r="AI784" s="92"/>
      <c r="AJ784" s="92"/>
      <c r="AK784" s="92"/>
      <c r="AL784" s="92"/>
      <c r="AM784" s="92"/>
      <c r="AN784" s="92"/>
      <c r="AO784" s="92"/>
      <c r="AP784" s="92"/>
      <c r="AQ784" s="92"/>
      <c r="AR784" s="92"/>
      <c r="AS784" s="92"/>
      <c r="AT784" s="92"/>
      <c r="AU784" s="92"/>
      <c r="AV784" s="92"/>
      <c r="AW784" s="92"/>
      <c r="AX784" s="92"/>
      <c r="AY784" s="92"/>
      <c r="AZ784" s="92"/>
      <c r="BA784" s="56"/>
    </row>
    <row r="785" spans="2:53" ht="12.75" customHeight="1" hidden="1">
      <c r="B785" s="75"/>
      <c r="C785" s="203"/>
      <c r="D785" s="69">
        <f t="shared" si="133"/>
        <v>0</v>
      </c>
      <c r="E785" s="137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56"/>
    </row>
    <row r="786" spans="2:53" ht="12.75" customHeight="1" hidden="1">
      <c r="B786" s="75"/>
      <c r="C786" s="204"/>
      <c r="D786" s="69">
        <f t="shared" si="133"/>
        <v>0</v>
      </c>
      <c r="E786" s="137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  <c r="S786" s="92"/>
      <c r="T786" s="92"/>
      <c r="U786" s="92"/>
      <c r="V786" s="92"/>
      <c r="W786" s="92"/>
      <c r="X786" s="92"/>
      <c r="Y786" s="92"/>
      <c r="Z786" s="92"/>
      <c r="AA786" s="92"/>
      <c r="AB786" s="92"/>
      <c r="AC786" s="92"/>
      <c r="AD786" s="92"/>
      <c r="AE786" s="92"/>
      <c r="AF786" s="92"/>
      <c r="AG786" s="92"/>
      <c r="AH786" s="92"/>
      <c r="AI786" s="92"/>
      <c r="AJ786" s="92"/>
      <c r="AK786" s="92"/>
      <c r="AL786" s="92"/>
      <c r="AM786" s="92"/>
      <c r="AN786" s="92"/>
      <c r="AO786" s="92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56"/>
    </row>
    <row r="787" spans="2:53" ht="12.75" customHeight="1" hidden="1">
      <c r="B787" s="75"/>
      <c r="C787" s="204"/>
      <c r="D787" s="69">
        <f t="shared" si="133"/>
        <v>0</v>
      </c>
      <c r="E787" s="137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  <c r="S787" s="92"/>
      <c r="T787" s="92"/>
      <c r="U787" s="92"/>
      <c r="V787" s="92"/>
      <c r="W787" s="92"/>
      <c r="X787" s="92"/>
      <c r="Y787" s="92"/>
      <c r="Z787" s="92"/>
      <c r="AA787" s="92"/>
      <c r="AB787" s="92"/>
      <c r="AC787" s="92"/>
      <c r="AD787" s="92"/>
      <c r="AE787" s="92"/>
      <c r="AF787" s="92"/>
      <c r="AG787" s="92"/>
      <c r="AH787" s="92"/>
      <c r="AI787" s="92"/>
      <c r="AJ787" s="92"/>
      <c r="AK787" s="92"/>
      <c r="AL787" s="92"/>
      <c r="AM787" s="92"/>
      <c r="AN787" s="92"/>
      <c r="AO787" s="92"/>
      <c r="AP787" s="92"/>
      <c r="AQ787" s="92"/>
      <c r="AR787" s="92"/>
      <c r="AS787" s="92"/>
      <c r="AT787" s="92"/>
      <c r="AU787" s="92"/>
      <c r="AV787" s="92"/>
      <c r="AW787" s="92"/>
      <c r="AX787" s="92"/>
      <c r="AY787" s="92"/>
      <c r="AZ787" s="92"/>
      <c r="BA787" s="56"/>
    </row>
    <row r="788" spans="2:53" ht="12.75" customHeight="1" hidden="1">
      <c r="B788" s="75"/>
      <c r="C788" s="204"/>
      <c r="D788" s="69">
        <f t="shared" si="133"/>
        <v>0</v>
      </c>
      <c r="E788" s="137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  <c r="S788" s="92"/>
      <c r="T788" s="92"/>
      <c r="U788" s="92"/>
      <c r="V788" s="92"/>
      <c r="W788" s="92"/>
      <c r="X788" s="92"/>
      <c r="Y788" s="92"/>
      <c r="Z788" s="92"/>
      <c r="AA788" s="92"/>
      <c r="AB788" s="92"/>
      <c r="AC788" s="92"/>
      <c r="AD788" s="92"/>
      <c r="AE788" s="92"/>
      <c r="AF788" s="92"/>
      <c r="AG788" s="92"/>
      <c r="AH788" s="92"/>
      <c r="AI788" s="92"/>
      <c r="AJ788" s="92"/>
      <c r="AK788" s="92"/>
      <c r="AL788" s="92"/>
      <c r="AM788" s="92"/>
      <c r="AN788" s="92"/>
      <c r="AO788" s="92"/>
      <c r="AP788" s="92"/>
      <c r="AQ788" s="92"/>
      <c r="AR788" s="92"/>
      <c r="AS788" s="92"/>
      <c r="AT788" s="92"/>
      <c r="AU788" s="92"/>
      <c r="AV788" s="92"/>
      <c r="AW788" s="92"/>
      <c r="AX788" s="92"/>
      <c r="AY788" s="92"/>
      <c r="AZ788" s="92"/>
      <c r="BA788" s="56"/>
    </row>
    <row r="789" spans="2:53" ht="12.75" customHeight="1" hidden="1" thickBot="1">
      <c r="B789" s="78"/>
      <c r="C789" s="180"/>
      <c r="D789" s="69">
        <f t="shared" si="133"/>
        <v>0</v>
      </c>
      <c r="E789" s="137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  <c r="AA789" s="82"/>
      <c r="AB789" s="82"/>
      <c r="AC789" s="82"/>
      <c r="AD789" s="82"/>
      <c r="AE789" s="82"/>
      <c r="AF789" s="82"/>
      <c r="AG789" s="82"/>
      <c r="AH789" s="82"/>
      <c r="AI789" s="82"/>
      <c r="AJ789" s="82"/>
      <c r="AK789" s="82"/>
      <c r="AL789" s="82"/>
      <c r="AM789" s="82"/>
      <c r="AN789" s="82"/>
      <c r="AO789" s="82"/>
      <c r="AP789" s="82"/>
      <c r="AQ789" s="82"/>
      <c r="AR789" s="82"/>
      <c r="AS789" s="82"/>
      <c r="AT789" s="82"/>
      <c r="AU789" s="82"/>
      <c r="AV789" s="82"/>
      <c r="AW789" s="82"/>
      <c r="AX789" s="82"/>
      <c r="AY789" s="82"/>
      <c r="AZ789" s="82"/>
      <c r="BA789" s="56"/>
    </row>
    <row r="790" spans="2:53" ht="18.75" thickBot="1">
      <c r="B790" s="155"/>
      <c r="C790" s="160" t="s">
        <v>1084</v>
      </c>
      <c r="D790" s="125">
        <f t="shared" si="133"/>
        <v>596</v>
      </c>
      <c r="E790" s="137"/>
      <c r="F790" s="143">
        <f aca="true" t="shared" si="134" ref="F790:S790">SUM(F742:F789)</f>
        <v>0</v>
      </c>
      <c r="G790" s="143">
        <f t="shared" si="134"/>
        <v>0</v>
      </c>
      <c r="H790" s="143">
        <f t="shared" si="134"/>
        <v>0</v>
      </c>
      <c r="I790" s="143">
        <f t="shared" si="134"/>
        <v>7</v>
      </c>
      <c r="J790" s="143">
        <f t="shared" si="134"/>
        <v>0</v>
      </c>
      <c r="K790" s="143">
        <f t="shared" si="134"/>
        <v>0</v>
      </c>
      <c r="L790" s="143">
        <f t="shared" si="134"/>
        <v>0</v>
      </c>
      <c r="M790" s="143">
        <f t="shared" si="134"/>
        <v>0</v>
      </c>
      <c r="N790" s="143">
        <f t="shared" si="134"/>
        <v>3</v>
      </c>
      <c r="O790" s="143">
        <f t="shared" si="134"/>
        <v>117</v>
      </c>
      <c r="P790" s="143">
        <f t="shared" si="134"/>
        <v>0</v>
      </c>
      <c r="Q790" s="143">
        <f t="shared" si="134"/>
        <v>0</v>
      </c>
      <c r="R790" s="143">
        <f t="shared" si="134"/>
        <v>0</v>
      </c>
      <c r="S790" s="143">
        <f t="shared" si="134"/>
        <v>0</v>
      </c>
      <c r="T790" s="143">
        <f aca="true" t="shared" si="135" ref="T790:AZ790">SUM(T742:T789)</f>
        <v>0</v>
      </c>
      <c r="U790" s="143">
        <f t="shared" si="135"/>
        <v>2</v>
      </c>
      <c r="V790" s="143">
        <f t="shared" si="135"/>
        <v>0</v>
      </c>
      <c r="W790" s="143">
        <f t="shared" si="135"/>
        <v>0</v>
      </c>
      <c r="X790" s="143">
        <f t="shared" si="135"/>
        <v>0</v>
      </c>
      <c r="Y790" s="143">
        <f t="shared" si="135"/>
        <v>0</v>
      </c>
      <c r="Z790" s="143">
        <f t="shared" si="135"/>
        <v>0</v>
      </c>
      <c r="AA790" s="143">
        <f t="shared" si="135"/>
        <v>6</v>
      </c>
      <c r="AB790" s="143">
        <f t="shared" si="135"/>
        <v>0</v>
      </c>
      <c r="AC790" s="143">
        <f t="shared" si="135"/>
        <v>0</v>
      </c>
      <c r="AD790" s="143">
        <f t="shared" si="135"/>
        <v>2</v>
      </c>
      <c r="AE790" s="143">
        <f t="shared" si="135"/>
        <v>0</v>
      </c>
      <c r="AF790" s="143">
        <f t="shared" si="135"/>
        <v>0</v>
      </c>
      <c r="AG790" s="143">
        <f t="shared" si="135"/>
        <v>0</v>
      </c>
      <c r="AH790" s="143">
        <f t="shared" si="135"/>
        <v>0</v>
      </c>
      <c r="AI790" s="143">
        <f t="shared" si="135"/>
        <v>0</v>
      </c>
      <c r="AJ790" s="143">
        <f t="shared" si="135"/>
        <v>22</v>
      </c>
      <c r="AK790" s="143">
        <f>SUM(AK742:AK789)</f>
        <v>4</v>
      </c>
      <c r="AL790" s="143">
        <f t="shared" si="135"/>
        <v>5</v>
      </c>
      <c r="AM790" s="143">
        <f t="shared" si="135"/>
        <v>8</v>
      </c>
      <c r="AN790" s="143">
        <f t="shared" si="135"/>
        <v>3</v>
      </c>
      <c r="AO790" s="143">
        <f t="shared" si="135"/>
        <v>26</v>
      </c>
      <c r="AP790" s="143">
        <f t="shared" si="135"/>
        <v>1</v>
      </c>
      <c r="AQ790" s="143">
        <f t="shared" si="135"/>
        <v>299</v>
      </c>
      <c r="AR790" s="143">
        <f t="shared" si="135"/>
        <v>11</v>
      </c>
      <c r="AS790" s="143">
        <f t="shared" si="135"/>
        <v>38</v>
      </c>
      <c r="AT790" s="143">
        <f t="shared" si="135"/>
        <v>0</v>
      </c>
      <c r="AU790" s="143">
        <f t="shared" si="135"/>
        <v>0</v>
      </c>
      <c r="AV790" s="143">
        <f t="shared" si="135"/>
        <v>0</v>
      </c>
      <c r="AW790" s="143">
        <f t="shared" si="135"/>
        <v>32</v>
      </c>
      <c r="AX790" s="143">
        <f t="shared" si="135"/>
        <v>0</v>
      </c>
      <c r="AY790" s="143">
        <f t="shared" si="135"/>
        <v>0</v>
      </c>
      <c r="AZ790" s="143">
        <f t="shared" si="135"/>
        <v>10</v>
      </c>
      <c r="BA790" s="56"/>
    </row>
    <row r="791" spans="5:53" ht="18.75" thickBot="1">
      <c r="E791" s="10"/>
      <c r="BA791" s="56"/>
    </row>
    <row r="792" spans="2:53" ht="18.75" thickBot="1">
      <c r="B792" s="127"/>
      <c r="C792" s="108" t="s">
        <v>1085</v>
      </c>
      <c r="D792" s="109"/>
      <c r="E792" s="10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56"/>
    </row>
    <row r="793" spans="2:53" ht="12.75" customHeight="1" thickBot="1">
      <c r="B793" s="201"/>
      <c r="C793" s="202" t="s">
        <v>1086</v>
      </c>
      <c r="D793" s="168">
        <f>SUM(F793:AZ793)</f>
        <v>6457</v>
      </c>
      <c r="E793" s="137"/>
      <c r="F793" s="165">
        <v>89</v>
      </c>
      <c r="G793" s="165">
        <v>50</v>
      </c>
      <c r="H793" s="165">
        <v>50</v>
      </c>
      <c r="I793" s="165">
        <v>186</v>
      </c>
      <c r="J793" s="165">
        <v>41</v>
      </c>
      <c r="K793" s="165">
        <v>36</v>
      </c>
      <c r="L793" s="165">
        <v>33</v>
      </c>
      <c r="M793" s="165">
        <v>40</v>
      </c>
      <c r="N793" s="165">
        <v>24</v>
      </c>
      <c r="O793" s="165">
        <v>75</v>
      </c>
      <c r="P793" s="165">
        <v>29</v>
      </c>
      <c r="Q793" s="165">
        <v>135</v>
      </c>
      <c r="R793" s="165">
        <v>112</v>
      </c>
      <c r="S793" s="165">
        <v>47</v>
      </c>
      <c r="T793" s="165"/>
      <c r="U793" s="165">
        <v>76</v>
      </c>
      <c r="V793" s="165">
        <v>65</v>
      </c>
      <c r="W793" s="165">
        <v>81</v>
      </c>
      <c r="X793" s="165">
        <v>1</v>
      </c>
      <c r="Y793" s="165">
        <v>85</v>
      </c>
      <c r="Z793" s="165">
        <v>42</v>
      </c>
      <c r="AA793" s="165">
        <v>81</v>
      </c>
      <c r="AB793" s="165">
        <v>62</v>
      </c>
      <c r="AC793" s="165"/>
      <c r="AD793" s="165">
        <v>29</v>
      </c>
      <c r="AE793" s="165"/>
      <c r="AF793" s="165">
        <v>551</v>
      </c>
      <c r="AG793" s="165">
        <v>153</v>
      </c>
      <c r="AH793" s="165">
        <v>342</v>
      </c>
      <c r="AI793" s="165">
        <v>195</v>
      </c>
      <c r="AJ793" s="165">
        <v>385</v>
      </c>
      <c r="AK793" s="165">
        <v>597</v>
      </c>
      <c r="AL793" s="165">
        <v>294</v>
      </c>
      <c r="AM793" s="165">
        <v>233</v>
      </c>
      <c r="AN793" s="165">
        <v>408</v>
      </c>
      <c r="AO793" s="165">
        <v>208</v>
      </c>
      <c r="AP793" s="165">
        <v>207</v>
      </c>
      <c r="AQ793" s="165">
        <v>463</v>
      </c>
      <c r="AR793" s="165">
        <v>395</v>
      </c>
      <c r="AS793" s="165">
        <v>199</v>
      </c>
      <c r="AT793" s="165">
        <v>178</v>
      </c>
      <c r="AU793" s="165"/>
      <c r="AV793" s="165"/>
      <c r="AW793" s="165">
        <v>98</v>
      </c>
      <c r="AX793" s="165"/>
      <c r="AY793" s="165"/>
      <c r="AZ793" s="165">
        <v>82</v>
      </c>
      <c r="BA793" s="56"/>
    </row>
    <row r="794" spans="2:53" ht="18.75" thickBot="1">
      <c r="B794" s="155"/>
      <c r="C794" s="160" t="s">
        <v>1087</v>
      </c>
      <c r="D794" s="125">
        <f>SUM(F794:AZ794)</f>
        <v>6457</v>
      </c>
      <c r="E794" s="137"/>
      <c r="F794" s="143">
        <f aca="true" t="shared" si="136" ref="F794:S794">F793</f>
        <v>89</v>
      </c>
      <c r="G794" s="143">
        <f t="shared" si="136"/>
        <v>50</v>
      </c>
      <c r="H794" s="143">
        <f t="shared" si="136"/>
        <v>50</v>
      </c>
      <c r="I794" s="143">
        <f t="shared" si="136"/>
        <v>186</v>
      </c>
      <c r="J794" s="143">
        <f t="shared" si="136"/>
        <v>41</v>
      </c>
      <c r="K794" s="143">
        <f t="shared" si="136"/>
        <v>36</v>
      </c>
      <c r="L794" s="143">
        <f t="shared" si="136"/>
        <v>33</v>
      </c>
      <c r="M794" s="143">
        <f t="shared" si="136"/>
        <v>40</v>
      </c>
      <c r="N794" s="143">
        <f t="shared" si="136"/>
        <v>24</v>
      </c>
      <c r="O794" s="143">
        <f t="shared" si="136"/>
        <v>75</v>
      </c>
      <c r="P794" s="143">
        <f t="shared" si="136"/>
        <v>29</v>
      </c>
      <c r="Q794" s="143">
        <f t="shared" si="136"/>
        <v>135</v>
      </c>
      <c r="R794" s="143">
        <f t="shared" si="136"/>
        <v>112</v>
      </c>
      <c r="S794" s="143">
        <f t="shared" si="136"/>
        <v>47</v>
      </c>
      <c r="T794" s="143">
        <f aca="true" t="shared" si="137" ref="T794:AZ794">T793</f>
        <v>0</v>
      </c>
      <c r="U794" s="143">
        <f t="shared" si="137"/>
        <v>76</v>
      </c>
      <c r="V794" s="143">
        <f t="shared" si="137"/>
        <v>65</v>
      </c>
      <c r="W794" s="143">
        <f t="shared" si="137"/>
        <v>81</v>
      </c>
      <c r="X794" s="143">
        <f t="shared" si="137"/>
        <v>1</v>
      </c>
      <c r="Y794" s="143">
        <f t="shared" si="137"/>
        <v>85</v>
      </c>
      <c r="Z794" s="143">
        <f t="shared" si="137"/>
        <v>42</v>
      </c>
      <c r="AA794" s="143">
        <f t="shared" si="137"/>
        <v>81</v>
      </c>
      <c r="AB794" s="143">
        <f t="shared" si="137"/>
        <v>62</v>
      </c>
      <c r="AC794" s="143">
        <f t="shared" si="137"/>
        <v>0</v>
      </c>
      <c r="AD794" s="143">
        <f t="shared" si="137"/>
        <v>29</v>
      </c>
      <c r="AE794" s="143">
        <f t="shared" si="137"/>
        <v>0</v>
      </c>
      <c r="AF794" s="143">
        <f t="shared" si="137"/>
        <v>551</v>
      </c>
      <c r="AG794" s="143">
        <f t="shared" si="137"/>
        <v>153</v>
      </c>
      <c r="AH794" s="143">
        <f t="shared" si="137"/>
        <v>342</v>
      </c>
      <c r="AI794" s="143">
        <f t="shared" si="137"/>
        <v>195</v>
      </c>
      <c r="AJ794" s="143">
        <f t="shared" si="137"/>
        <v>385</v>
      </c>
      <c r="AK794" s="143">
        <f>AK793</f>
        <v>597</v>
      </c>
      <c r="AL794" s="143">
        <f t="shared" si="137"/>
        <v>294</v>
      </c>
      <c r="AM794" s="143">
        <f t="shared" si="137"/>
        <v>233</v>
      </c>
      <c r="AN794" s="143">
        <f t="shared" si="137"/>
        <v>408</v>
      </c>
      <c r="AO794" s="143">
        <f t="shared" si="137"/>
        <v>208</v>
      </c>
      <c r="AP794" s="143">
        <f t="shared" si="137"/>
        <v>207</v>
      </c>
      <c r="AQ794" s="143">
        <f t="shared" si="137"/>
        <v>463</v>
      </c>
      <c r="AR794" s="143">
        <f t="shared" si="137"/>
        <v>395</v>
      </c>
      <c r="AS794" s="143">
        <f t="shared" si="137"/>
        <v>199</v>
      </c>
      <c r="AT794" s="143">
        <f t="shared" si="137"/>
        <v>178</v>
      </c>
      <c r="AU794" s="143">
        <f t="shared" si="137"/>
        <v>0</v>
      </c>
      <c r="AV794" s="143">
        <f t="shared" si="137"/>
        <v>0</v>
      </c>
      <c r="AW794" s="143">
        <f t="shared" si="137"/>
        <v>98</v>
      </c>
      <c r="AX794" s="143">
        <f t="shared" si="137"/>
        <v>0</v>
      </c>
      <c r="AY794" s="143">
        <f t="shared" si="137"/>
        <v>0</v>
      </c>
      <c r="AZ794" s="143">
        <f t="shared" si="137"/>
        <v>82</v>
      </c>
      <c r="BA794" s="56"/>
    </row>
    <row r="795" spans="5:53" ht="18.75" thickBot="1">
      <c r="E795" s="10"/>
      <c r="BA795" s="56"/>
    </row>
    <row r="796" spans="2:53" ht="18.75" thickBot="1">
      <c r="B796" s="127"/>
      <c r="C796" s="108" t="s">
        <v>1088</v>
      </c>
      <c r="D796" s="109"/>
      <c r="E796" s="10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56"/>
    </row>
    <row r="797" spans="2:53" ht="12.75" customHeight="1" thickBot="1">
      <c r="B797" s="201"/>
      <c r="C797" s="205" t="s">
        <v>1089</v>
      </c>
      <c r="D797" s="64">
        <f>SUM(F797:AZ797)</f>
        <v>174</v>
      </c>
      <c r="E797" s="137"/>
      <c r="F797" s="165">
        <v>0</v>
      </c>
      <c r="G797" s="165"/>
      <c r="H797" s="165">
        <v>0</v>
      </c>
      <c r="I797" s="165"/>
      <c r="J797" s="165"/>
      <c r="K797" s="165"/>
      <c r="L797" s="165"/>
      <c r="M797" s="165">
        <v>1</v>
      </c>
      <c r="N797" s="165"/>
      <c r="O797" s="165"/>
      <c r="P797" s="165"/>
      <c r="Q797" s="165">
        <v>6</v>
      </c>
      <c r="R797" s="165">
        <v>24</v>
      </c>
      <c r="S797" s="165">
        <v>18</v>
      </c>
      <c r="T797" s="165"/>
      <c r="U797" s="165"/>
      <c r="V797" s="165"/>
      <c r="W797" s="165"/>
      <c r="X797" s="165"/>
      <c r="Y797" s="165"/>
      <c r="Z797" s="165"/>
      <c r="AA797" s="165"/>
      <c r="AB797" s="165"/>
      <c r="AC797" s="165"/>
      <c r="AD797" s="165">
        <v>2</v>
      </c>
      <c r="AE797" s="165"/>
      <c r="AF797" s="165">
        <v>28</v>
      </c>
      <c r="AG797" s="165">
        <v>0</v>
      </c>
      <c r="AH797" s="165">
        <v>95</v>
      </c>
      <c r="AI797" s="165">
        <v>0</v>
      </c>
      <c r="AJ797" s="165"/>
      <c r="AK797" s="165"/>
      <c r="AL797" s="165"/>
      <c r="AM797" s="165"/>
      <c r="AN797" s="165"/>
      <c r="AO797" s="165"/>
      <c r="AP797" s="165"/>
      <c r="AQ797" s="165"/>
      <c r="AR797" s="165"/>
      <c r="AS797" s="165"/>
      <c r="AT797" s="165"/>
      <c r="AU797" s="165"/>
      <c r="AV797" s="165"/>
      <c r="AW797" s="165"/>
      <c r="AX797" s="165"/>
      <c r="AY797" s="165"/>
      <c r="AZ797" s="165"/>
      <c r="BA797" s="56"/>
    </row>
    <row r="798" spans="2:53" ht="18.75" thickBot="1">
      <c r="B798" s="155"/>
      <c r="C798" s="160" t="s">
        <v>1090</v>
      </c>
      <c r="D798" s="125">
        <f>SUM(F798:AZ798)</f>
        <v>174</v>
      </c>
      <c r="E798" s="137"/>
      <c r="F798" s="143">
        <f aca="true" t="shared" si="138" ref="F798:S798">SUM(F797:F797)</f>
        <v>0</v>
      </c>
      <c r="G798" s="143">
        <f t="shared" si="138"/>
        <v>0</v>
      </c>
      <c r="H798" s="143">
        <f t="shared" si="138"/>
        <v>0</v>
      </c>
      <c r="I798" s="143">
        <f t="shared" si="138"/>
        <v>0</v>
      </c>
      <c r="J798" s="143">
        <f t="shared" si="138"/>
        <v>0</v>
      </c>
      <c r="K798" s="143">
        <f t="shared" si="138"/>
        <v>0</v>
      </c>
      <c r="L798" s="143">
        <f t="shared" si="138"/>
        <v>0</v>
      </c>
      <c r="M798" s="143">
        <f t="shared" si="138"/>
        <v>1</v>
      </c>
      <c r="N798" s="143">
        <f t="shared" si="138"/>
        <v>0</v>
      </c>
      <c r="O798" s="143">
        <f t="shared" si="138"/>
        <v>0</v>
      </c>
      <c r="P798" s="143">
        <f t="shared" si="138"/>
        <v>0</v>
      </c>
      <c r="Q798" s="143">
        <f t="shared" si="138"/>
        <v>6</v>
      </c>
      <c r="R798" s="143">
        <f t="shared" si="138"/>
        <v>24</v>
      </c>
      <c r="S798" s="143">
        <f t="shared" si="138"/>
        <v>18</v>
      </c>
      <c r="T798" s="143">
        <f aca="true" t="shared" si="139" ref="T798:AZ798">SUM(T797:T797)</f>
        <v>0</v>
      </c>
      <c r="U798" s="143">
        <f t="shared" si="139"/>
        <v>0</v>
      </c>
      <c r="V798" s="143">
        <f t="shared" si="139"/>
        <v>0</v>
      </c>
      <c r="W798" s="143">
        <f t="shared" si="139"/>
        <v>0</v>
      </c>
      <c r="X798" s="143">
        <f t="shared" si="139"/>
        <v>0</v>
      </c>
      <c r="Y798" s="143">
        <f t="shared" si="139"/>
        <v>0</v>
      </c>
      <c r="Z798" s="143">
        <f t="shared" si="139"/>
        <v>0</v>
      </c>
      <c r="AA798" s="143">
        <f t="shared" si="139"/>
        <v>0</v>
      </c>
      <c r="AB798" s="143">
        <f t="shared" si="139"/>
        <v>0</v>
      </c>
      <c r="AC798" s="143">
        <f t="shared" si="139"/>
        <v>0</v>
      </c>
      <c r="AD798" s="143">
        <f t="shared" si="139"/>
        <v>2</v>
      </c>
      <c r="AE798" s="143">
        <f t="shared" si="139"/>
        <v>0</v>
      </c>
      <c r="AF798" s="143">
        <f t="shared" si="139"/>
        <v>28</v>
      </c>
      <c r="AG798" s="143">
        <f t="shared" si="139"/>
        <v>0</v>
      </c>
      <c r="AH798" s="143">
        <f t="shared" si="139"/>
        <v>95</v>
      </c>
      <c r="AI798" s="143">
        <f t="shared" si="139"/>
        <v>0</v>
      </c>
      <c r="AJ798" s="143">
        <f t="shared" si="139"/>
        <v>0</v>
      </c>
      <c r="AK798" s="143">
        <f>SUM(AK797:AK797)</f>
        <v>0</v>
      </c>
      <c r="AL798" s="143">
        <f t="shared" si="139"/>
        <v>0</v>
      </c>
      <c r="AM798" s="143">
        <f t="shared" si="139"/>
        <v>0</v>
      </c>
      <c r="AN798" s="143">
        <f t="shared" si="139"/>
        <v>0</v>
      </c>
      <c r="AO798" s="143">
        <f t="shared" si="139"/>
        <v>0</v>
      </c>
      <c r="AP798" s="143">
        <f t="shared" si="139"/>
        <v>0</v>
      </c>
      <c r="AQ798" s="143">
        <f t="shared" si="139"/>
        <v>0</v>
      </c>
      <c r="AR798" s="143">
        <f t="shared" si="139"/>
        <v>0</v>
      </c>
      <c r="AS798" s="143">
        <f t="shared" si="139"/>
        <v>0</v>
      </c>
      <c r="AT798" s="143">
        <f t="shared" si="139"/>
        <v>0</v>
      </c>
      <c r="AU798" s="143">
        <f t="shared" si="139"/>
        <v>0</v>
      </c>
      <c r="AV798" s="143">
        <f t="shared" si="139"/>
        <v>0</v>
      </c>
      <c r="AW798" s="143">
        <f t="shared" si="139"/>
        <v>0</v>
      </c>
      <c r="AX798" s="143">
        <f t="shared" si="139"/>
        <v>0</v>
      </c>
      <c r="AY798" s="143">
        <f t="shared" si="139"/>
        <v>0</v>
      </c>
      <c r="AZ798" s="143">
        <f t="shared" si="139"/>
        <v>0</v>
      </c>
      <c r="BA798" s="56"/>
    </row>
    <row r="799" spans="5:53" ht="18">
      <c r="E799" s="10"/>
      <c r="BA799" s="56"/>
    </row>
    <row r="800" spans="5:53" ht="18.75" thickBot="1">
      <c r="E800" s="10"/>
      <c r="BA800" s="56"/>
    </row>
    <row r="801" spans="3:53" ht="18.75" thickBot="1">
      <c r="C801" s="169" t="s">
        <v>1091</v>
      </c>
      <c r="D801" s="8"/>
      <c r="E801" s="10"/>
      <c r="F801" s="170">
        <f aca="true" t="shared" si="140" ref="F801:S801">F806-25</f>
        <v>76</v>
      </c>
      <c r="G801" s="170">
        <f t="shared" si="140"/>
        <v>76</v>
      </c>
      <c r="H801" s="170">
        <f t="shared" si="140"/>
        <v>63</v>
      </c>
      <c r="I801" s="170">
        <f t="shared" si="140"/>
        <v>115</v>
      </c>
      <c r="J801" s="170">
        <f t="shared" si="140"/>
        <v>75</v>
      </c>
      <c r="K801" s="170">
        <f t="shared" si="140"/>
        <v>44</v>
      </c>
      <c r="L801" s="170">
        <f t="shared" si="140"/>
        <v>71</v>
      </c>
      <c r="M801" s="170">
        <f t="shared" si="140"/>
        <v>72</v>
      </c>
      <c r="N801" s="170">
        <f t="shared" si="140"/>
        <v>67</v>
      </c>
      <c r="O801" s="170">
        <f t="shared" si="140"/>
        <v>41</v>
      </c>
      <c r="P801" s="170">
        <f t="shared" si="140"/>
        <v>40</v>
      </c>
      <c r="Q801" s="170">
        <f t="shared" si="140"/>
        <v>79</v>
      </c>
      <c r="R801" s="170">
        <f t="shared" si="140"/>
        <v>92</v>
      </c>
      <c r="S801" s="170">
        <f t="shared" si="140"/>
        <v>61</v>
      </c>
      <c r="T801" s="170">
        <f aca="true" t="shared" si="141" ref="T801:AZ801">T806-25</f>
        <v>0</v>
      </c>
      <c r="U801" s="170">
        <f t="shared" si="141"/>
        <v>66</v>
      </c>
      <c r="V801" s="170">
        <f t="shared" si="141"/>
        <v>52</v>
      </c>
      <c r="W801" s="170">
        <f t="shared" si="141"/>
        <v>72</v>
      </c>
      <c r="X801" s="170">
        <f t="shared" si="141"/>
        <v>15</v>
      </c>
      <c r="Y801" s="170">
        <f t="shared" si="141"/>
        <v>80</v>
      </c>
      <c r="Z801" s="170">
        <f t="shared" si="141"/>
        <v>56</v>
      </c>
      <c r="AA801" s="170">
        <f t="shared" si="141"/>
        <v>72</v>
      </c>
      <c r="AB801" s="170">
        <f t="shared" si="141"/>
        <v>58</v>
      </c>
      <c r="AC801" s="170">
        <f t="shared" si="141"/>
        <v>0</v>
      </c>
      <c r="AD801" s="170">
        <f t="shared" si="141"/>
        <v>61</v>
      </c>
      <c r="AE801" s="170">
        <f t="shared" si="141"/>
        <v>0</v>
      </c>
      <c r="AF801" s="170">
        <f t="shared" si="141"/>
        <v>83</v>
      </c>
      <c r="AG801" s="170">
        <f t="shared" si="141"/>
        <v>44</v>
      </c>
      <c r="AH801" s="170">
        <f t="shared" si="141"/>
        <v>107</v>
      </c>
      <c r="AI801" s="170">
        <f t="shared" si="141"/>
        <v>67</v>
      </c>
      <c r="AJ801" s="170">
        <f t="shared" si="141"/>
        <v>86</v>
      </c>
      <c r="AK801" s="170">
        <f>AK806-25</f>
        <v>28</v>
      </c>
      <c r="AL801" s="170">
        <f t="shared" si="141"/>
        <v>59</v>
      </c>
      <c r="AM801" s="170">
        <f t="shared" si="141"/>
        <v>65</v>
      </c>
      <c r="AN801" s="170">
        <f t="shared" si="141"/>
        <v>112</v>
      </c>
      <c r="AO801" s="170">
        <f t="shared" si="141"/>
        <v>80</v>
      </c>
      <c r="AP801" s="170">
        <f t="shared" si="141"/>
        <v>138</v>
      </c>
      <c r="AQ801" s="170">
        <f t="shared" si="141"/>
        <v>75</v>
      </c>
      <c r="AR801" s="170">
        <f t="shared" si="141"/>
        <v>91</v>
      </c>
      <c r="AS801" s="170">
        <f t="shared" si="141"/>
        <v>63</v>
      </c>
      <c r="AT801" s="170">
        <f t="shared" si="141"/>
        <v>70</v>
      </c>
      <c r="AU801" s="170">
        <f t="shared" si="141"/>
        <v>0</v>
      </c>
      <c r="AV801" s="170">
        <f t="shared" si="141"/>
        <v>0</v>
      </c>
      <c r="AW801" s="170">
        <f t="shared" si="141"/>
        <v>22</v>
      </c>
      <c r="AX801" s="170">
        <f t="shared" si="141"/>
        <v>0</v>
      </c>
      <c r="AY801" s="170">
        <f t="shared" si="141"/>
        <v>0</v>
      </c>
      <c r="AZ801" s="170">
        <f t="shared" si="141"/>
        <v>75</v>
      </c>
      <c r="BA801" s="56"/>
    </row>
    <row r="802" spans="5:53" ht="18">
      <c r="E802" s="10"/>
      <c r="BA802" s="56"/>
    </row>
    <row r="803" spans="5:53" ht="18">
      <c r="E803" s="10"/>
      <c r="BA803" s="56"/>
    </row>
    <row r="804" ht="18">
      <c r="BA804" s="56"/>
    </row>
    <row r="806" spans="4:52" ht="12.75" hidden="1">
      <c r="D806" s="8"/>
      <c r="E806" s="8"/>
      <c r="F806" s="8">
        <f aca="true" t="shared" si="142" ref="F806:S806">COUNTA(F20:F699)</f>
        <v>101</v>
      </c>
      <c r="G806" s="8">
        <f t="shared" si="142"/>
        <v>101</v>
      </c>
      <c r="H806" s="8">
        <f t="shared" si="142"/>
        <v>88</v>
      </c>
      <c r="I806" s="8">
        <f t="shared" si="142"/>
        <v>140</v>
      </c>
      <c r="J806" s="8">
        <f t="shared" si="142"/>
        <v>100</v>
      </c>
      <c r="K806" s="8">
        <f t="shared" si="142"/>
        <v>69</v>
      </c>
      <c r="L806" s="8">
        <f t="shared" si="142"/>
        <v>96</v>
      </c>
      <c r="M806" s="8">
        <f t="shared" si="142"/>
        <v>97</v>
      </c>
      <c r="N806" s="8">
        <f t="shared" si="142"/>
        <v>92</v>
      </c>
      <c r="O806" s="8">
        <f t="shared" si="142"/>
        <v>66</v>
      </c>
      <c r="P806" s="8">
        <f t="shared" si="142"/>
        <v>65</v>
      </c>
      <c r="Q806" s="8">
        <f t="shared" si="142"/>
        <v>104</v>
      </c>
      <c r="R806" s="8">
        <f t="shared" si="142"/>
        <v>117</v>
      </c>
      <c r="S806" s="8">
        <f t="shared" si="142"/>
        <v>86</v>
      </c>
      <c r="T806" s="8">
        <f aca="true" t="shared" si="143" ref="T806:AZ806">COUNTA(T20:T699)</f>
        <v>25</v>
      </c>
      <c r="U806" s="8">
        <f t="shared" si="143"/>
        <v>91</v>
      </c>
      <c r="V806" s="8">
        <f t="shared" si="143"/>
        <v>77</v>
      </c>
      <c r="W806" s="8">
        <f t="shared" si="143"/>
        <v>97</v>
      </c>
      <c r="X806" s="8">
        <f t="shared" si="143"/>
        <v>40</v>
      </c>
      <c r="Y806" s="8">
        <f t="shared" si="143"/>
        <v>105</v>
      </c>
      <c r="Z806" s="8">
        <f t="shared" si="143"/>
        <v>81</v>
      </c>
      <c r="AA806" s="8">
        <f t="shared" si="143"/>
        <v>97</v>
      </c>
      <c r="AB806" s="8">
        <f t="shared" si="143"/>
        <v>83</v>
      </c>
      <c r="AC806" s="8">
        <f t="shared" si="143"/>
        <v>25</v>
      </c>
      <c r="AD806" s="8">
        <f t="shared" si="143"/>
        <v>86</v>
      </c>
      <c r="AE806" s="8">
        <f t="shared" si="143"/>
        <v>25</v>
      </c>
      <c r="AF806" s="8">
        <f t="shared" si="143"/>
        <v>108</v>
      </c>
      <c r="AG806" s="8">
        <f t="shared" si="143"/>
        <v>69</v>
      </c>
      <c r="AH806" s="8">
        <f t="shared" si="143"/>
        <v>132</v>
      </c>
      <c r="AI806" s="8">
        <f t="shared" si="143"/>
        <v>92</v>
      </c>
      <c r="AJ806" s="8">
        <f t="shared" si="143"/>
        <v>111</v>
      </c>
      <c r="AK806" s="8">
        <f>COUNTA(AK20:AK699)</f>
        <v>53</v>
      </c>
      <c r="AL806" s="8">
        <f t="shared" si="143"/>
        <v>84</v>
      </c>
      <c r="AM806" s="8">
        <f t="shared" si="143"/>
        <v>90</v>
      </c>
      <c r="AN806" s="8">
        <f t="shared" si="143"/>
        <v>137</v>
      </c>
      <c r="AO806" s="8">
        <f t="shared" si="143"/>
        <v>105</v>
      </c>
      <c r="AP806" s="8">
        <f t="shared" si="143"/>
        <v>163</v>
      </c>
      <c r="AQ806" s="8">
        <f t="shared" si="143"/>
        <v>100</v>
      </c>
      <c r="AR806" s="8">
        <f t="shared" si="143"/>
        <v>116</v>
      </c>
      <c r="AS806" s="8">
        <f t="shared" si="143"/>
        <v>88</v>
      </c>
      <c r="AT806" s="8">
        <f t="shared" si="143"/>
        <v>95</v>
      </c>
      <c r="AU806" s="8">
        <f t="shared" si="143"/>
        <v>25</v>
      </c>
      <c r="AV806" s="8">
        <f t="shared" si="143"/>
        <v>25</v>
      </c>
      <c r="AW806" s="8">
        <f t="shared" si="143"/>
        <v>47</v>
      </c>
      <c r="AX806" s="8">
        <f t="shared" si="143"/>
        <v>25</v>
      </c>
      <c r="AY806" s="8">
        <f t="shared" si="143"/>
        <v>25</v>
      </c>
      <c r="AZ806" s="8">
        <f t="shared" si="143"/>
        <v>100</v>
      </c>
    </row>
  </sheetData>
  <sheetProtection/>
  <mergeCells count="11">
    <mergeCell ref="B14:C14"/>
    <mergeCell ref="B15:C15"/>
    <mergeCell ref="B16:C16"/>
    <mergeCell ref="B17:C17"/>
    <mergeCell ref="B18:C18"/>
    <mergeCell ref="B13:C13"/>
    <mergeCell ref="B1:C1"/>
    <mergeCell ref="B9:C9"/>
    <mergeCell ref="B10:C10"/>
    <mergeCell ref="B11:C11"/>
    <mergeCell ref="B12:C12"/>
  </mergeCells>
  <conditionalFormatting sqref="F2:AZ2">
    <cfRule type="cellIs" priority="16" dxfId="12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Z2">
    <cfRule type="cellIs" priority="7" dxfId="12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D2">
    <cfRule type="cellIs" priority="4" dxfId="12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W2">
    <cfRule type="cellIs" priority="1" dxfId="12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Rogier</cp:lastModifiedBy>
  <dcterms:created xsi:type="dcterms:W3CDTF">2011-12-28T10:58:26Z</dcterms:created>
  <dcterms:modified xsi:type="dcterms:W3CDTF">2015-12-30T20:50:10Z</dcterms:modified>
  <cp:category/>
  <cp:version/>
  <cp:contentType/>
  <cp:contentStatus/>
</cp:coreProperties>
</file>